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75" windowWidth="12885" windowHeight="11760"/>
  </bookViews>
  <sheets>
    <sheet name="Ex Ante Impacts" sheetId="2" r:id="rId1"/>
    <sheet name="Lookup" sheetId="1" r:id="rId2"/>
    <sheet name="Criteria" sheetId="3" r:id="rId3"/>
  </sheets>
  <definedNames>
    <definedName name="cycle">Criteria!$A$18:$A$20</definedName>
    <definedName name="data">Lookup!$F$3:$O$4034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3" i="3" l="1"/>
  <c r="A24" i="3" s="1"/>
  <c r="A25" i="3" s="1"/>
  <c r="A26" i="3" s="1"/>
  <c r="A27" i="3" s="1"/>
  <c r="A28" i="3" s="1"/>
  <c r="A29" i="3" s="1"/>
  <c r="A30" i="3" s="1"/>
  <c r="A31" i="3" s="1"/>
  <c r="A32" i="3" s="1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K12" i="2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N23" i="2" s="1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</calcChain>
</file>

<file path=xl/sharedStrings.xml><?xml version="1.0" encoding="utf-8"?>
<sst xmlns="http://schemas.openxmlformats.org/spreadsheetml/2006/main" count="26949" uniqueCount="72">
  <si>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</si>
  <si>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</si>
  <si>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</si>
  <si>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</si>
  <si>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</si>
  <si>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</si>
  <si>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</si>
  <si>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</si>
  <si>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</si>
  <si>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</si>
  <si>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</si>
  <si>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</si>
  <si>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</si>
  <si>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</si>
  <si>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</si>
  <si>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</si>
  <si>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</si>
  <si>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</si>
  <si>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</si>
  <si>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</si>
  <si>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</si>
  <si>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</si>
  <si>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</si>
  <si>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</si>
  <si>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</si>
  <si>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</si>
  <si>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</si>
  <si>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</si>
  <si>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</si>
  <si>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</si>
  <si>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</si>
  <si>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</si>
  <si>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</si>
  <si>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</si>
  <si>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</si>
  <si>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</si>
  <si>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</si>
  <si>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</si>
  <si>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</si>
  <si>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</si>
  <si>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</si>
  <si>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</si>
  <si>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</si>
  <si>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</si>
  <si>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</si>
  <si>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San Diego Gas and Electric Company</t>
  </si>
  <si>
    <t>daytype2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</si>
  <si>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</si>
  <si>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</si>
  <si>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</si>
  <si>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</si>
  <si>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</si>
  <si>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</si>
  <si>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</si>
  <si>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</si>
  <si>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</si>
  <si>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</si>
  <si>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100% Cycling</t>
  </si>
  <si>
    <t>Residential</t>
  </si>
  <si>
    <t>(°F)</t>
  </si>
  <si>
    <t>sdge</t>
  </si>
  <si>
    <t>controlkw</t>
  </si>
  <si>
    <t>2015 Ex Ante Load Impacts - Summer Saver</t>
  </si>
  <si>
    <t>Notes (changes from 2014)</t>
  </si>
  <si>
    <t>kept 2012 weekend event</t>
  </si>
  <si>
    <t>month2</t>
  </si>
  <si>
    <t>August</t>
  </si>
  <si>
    <t>July</t>
  </si>
  <si>
    <t>June</t>
  </si>
  <si>
    <t>May</t>
  </si>
  <si>
    <t>October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</si>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</sst>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1" fontId="0" fillId="0" borderId="0" xfId="0" applyNumberFormat="1"/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70.624399999999994</c:v>
                </c:pt>
                <c:pt idx="1">
                  <c:v>70.826999999999998</c:v>
                </c:pt>
                <c:pt idx="2">
                  <c:v>69.921999999999997</c:v>
                </c:pt>
                <c:pt idx="3">
                  <c:v>70.165899999999993</c:v>
                </c:pt>
                <c:pt idx="4">
                  <c:v>69.525300000000001</c:v>
                </c:pt>
                <c:pt idx="5">
                  <c:v>69.093400000000003</c:v>
                </c:pt>
                <c:pt idx="6">
                  <c:v>69.125900000000001</c:v>
                </c:pt>
                <c:pt idx="7">
                  <c:v>68.890799999999999</c:v>
                </c:pt>
                <c:pt idx="8">
                  <c:v>71.368799999999993</c:v>
                </c:pt>
                <c:pt idx="9">
                  <c:v>74.5749</c:v>
                </c:pt>
                <c:pt idx="10">
                  <c:v>79.318200000000004</c:v>
                </c:pt>
                <c:pt idx="11">
                  <c:v>82.188100000000006</c:v>
                </c:pt>
                <c:pt idx="12">
                  <c:v>83.447900000000004</c:v>
                </c:pt>
                <c:pt idx="13">
                  <c:v>83.783299999999997</c:v>
                </c:pt>
                <c:pt idx="14">
                  <c:v>83.516300000000001</c:v>
                </c:pt>
                <c:pt idx="15">
                  <c:v>83.017099999999999</c:v>
                </c:pt>
                <c:pt idx="16">
                  <c:v>82.687600000000003</c:v>
                </c:pt>
                <c:pt idx="17">
                  <c:v>81.280199999999994</c:v>
                </c:pt>
                <c:pt idx="18">
                  <c:v>78.214200000000005</c:v>
                </c:pt>
                <c:pt idx="19">
                  <c:v>75.966800000000006</c:v>
                </c:pt>
                <c:pt idx="20">
                  <c:v>74.029899999999998</c:v>
                </c:pt>
                <c:pt idx="21">
                  <c:v>73.2273</c:v>
                </c:pt>
                <c:pt idx="22">
                  <c:v>71.725300000000004</c:v>
                </c:pt>
                <c:pt idx="23">
                  <c:v>71.993200000000002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99005696"/>
        <c:axId val="199003520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0.93968240000000003</c:v>
                </c:pt>
                <c:pt idx="1">
                  <c:v>0.80964720000000001</c:v>
                </c:pt>
                <c:pt idx="2">
                  <c:v>0.72699480000000005</c:v>
                </c:pt>
                <c:pt idx="3">
                  <c:v>0.67056970000000005</c:v>
                </c:pt>
                <c:pt idx="4">
                  <c:v>0.64410800000000001</c:v>
                </c:pt>
                <c:pt idx="5">
                  <c:v>0.6710931</c:v>
                </c:pt>
                <c:pt idx="6">
                  <c:v>0.75958990000000004</c:v>
                </c:pt>
                <c:pt idx="7">
                  <c:v>0.79574959999999995</c:v>
                </c:pt>
                <c:pt idx="8">
                  <c:v>0.83115930000000005</c:v>
                </c:pt>
                <c:pt idx="9">
                  <c:v>0.89985360000000003</c:v>
                </c:pt>
                <c:pt idx="10">
                  <c:v>1.0535969999999999</c:v>
                </c:pt>
                <c:pt idx="11">
                  <c:v>1.2605219999999999</c:v>
                </c:pt>
                <c:pt idx="12">
                  <c:v>1.493625</c:v>
                </c:pt>
                <c:pt idx="13">
                  <c:v>1.300219</c:v>
                </c:pt>
                <c:pt idx="14">
                  <c:v>1.4169350000000001</c:v>
                </c:pt>
                <c:pt idx="15">
                  <c:v>1.52366</c:v>
                </c:pt>
                <c:pt idx="16">
                  <c:v>1.617005</c:v>
                </c:pt>
                <c:pt idx="17">
                  <c:v>1.7169989999999999</c:v>
                </c:pt>
                <c:pt idx="18">
                  <c:v>2.3797929999999998</c:v>
                </c:pt>
                <c:pt idx="19">
                  <c:v>2.3060510000000001</c:v>
                </c:pt>
                <c:pt idx="20">
                  <c:v>2.1348820000000002</c:v>
                </c:pt>
                <c:pt idx="21">
                  <c:v>1.879386</c:v>
                </c:pt>
                <c:pt idx="22">
                  <c:v>1.5486850000000001</c:v>
                </c:pt>
                <c:pt idx="23">
                  <c:v>1.242874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0.93968240000000003</c:v>
                </c:pt>
                <c:pt idx="1">
                  <c:v>0.80964720000000001</c:v>
                </c:pt>
                <c:pt idx="2">
                  <c:v>0.72699480000000005</c:v>
                </c:pt>
                <c:pt idx="3">
                  <c:v>0.67056970000000005</c:v>
                </c:pt>
                <c:pt idx="4">
                  <c:v>0.64410800000000001</c:v>
                </c:pt>
                <c:pt idx="5">
                  <c:v>0.6710931</c:v>
                </c:pt>
                <c:pt idx="6">
                  <c:v>0.75958990000000004</c:v>
                </c:pt>
                <c:pt idx="7">
                  <c:v>0.79574959999999995</c:v>
                </c:pt>
                <c:pt idx="8">
                  <c:v>0.83115930000000005</c:v>
                </c:pt>
                <c:pt idx="9">
                  <c:v>0.89985360000000003</c:v>
                </c:pt>
                <c:pt idx="10">
                  <c:v>1.0535969999999999</c:v>
                </c:pt>
                <c:pt idx="11">
                  <c:v>1.2605219999999999</c:v>
                </c:pt>
                <c:pt idx="12">
                  <c:v>1.493625</c:v>
                </c:pt>
                <c:pt idx="13">
                  <c:v>1.7014769999999999</c:v>
                </c:pt>
                <c:pt idx="14">
                  <c:v>1.877413</c:v>
                </c:pt>
                <c:pt idx="15">
                  <c:v>2.0380929999999999</c:v>
                </c:pt>
                <c:pt idx="16">
                  <c:v>2.1613190000000002</c:v>
                </c:pt>
                <c:pt idx="17">
                  <c:v>2.2135060000000002</c:v>
                </c:pt>
                <c:pt idx="18">
                  <c:v>2.1772300000000002</c:v>
                </c:pt>
                <c:pt idx="19">
                  <c:v>2.0894370000000002</c:v>
                </c:pt>
                <c:pt idx="20">
                  <c:v>1.9947839999999999</c:v>
                </c:pt>
                <c:pt idx="21">
                  <c:v>1.7802960000000001</c:v>
                </c:pt>
                <c:pt idx="22">
                  <c:v>1.4846729999999999</c:v>
                </c:pt>
                <c:pt idx="23">
                  <c:v>1.1934039999999999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87136"/>
        <c:axId val="199001600"/>
      </c:lineChart>
      <c:catAx>
        <c:axId val="1989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99001600"/>
        <c:crosses val="autoZero"/>
        <c:auto val="1"/>
        <c:lblAlgn val="ctr"/>
        <c:lblOffset val="100"/>
        <c:noMultiLvlLbl val="0"/>
      </c:catAx>
      <c:valAx>
        <c:axId val="199001600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98987136"/>
        <c:crosses val="autoZero"/>
        <c:crossBetween val="between"/>
      </c:valAx>
      <c:valAx>
        <c:axId val="199003520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99005696"/>
        <c:crosses val="max"/>
        <c:crossBetween val="between"/>
        <c:majorUnit val="25"/>
        <c:minorUnit val="5"/>
      </c:valAx>
      <c:catAx>
        <c:axId val="199005696"/>
        <c:scaling>
          <c:orientation val="minMax"/>
        </c:scaling>
        <c:delete val="1"/>
        <c:axPos val="b"/>
        <c:majorTickMark val="out"/>
        <c:minorTickMark val="none"/>
        <c:tickLblPos val="none"/>
        <c:crossAx val="199003520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C11" sqref="C11"/>
    </sheetView>
  </sheetViews>
  <sheetFormatPr defaultRowHeight="15" x14ac:dyDescent="0.25"/>
  <cols>
    <col min="1" max="1" width="9.140625" style="15"/>
    <col min="2" max="2" width="31.28515625" style="15" bestFit="1" customWidth="1"/>
    <col min="3" max="3" width="34.85546875" style="15" bestFit="1" customWidth="1"/>
    <col min="4" max="4" width="12.28515625" style="15" customWidth="1"/>
    <col min="5" max="5" width="36.85546875" style="15" customWidth="1"/>
    <col min="6" max="6" width="10.42578125" style="15" customWidth="1"/>
    <col min="7" max="7" width="11.42578125" style="15" customWidth="1"/>
    <col min="8" max="8" width="8.42578125" style="15" customWidth="1"/>
    <col min="9" max="10" width="9.140625" style="15"/>
    <col min="11" max="12" width="10.5703125" style="15" customWidth="1"/>
    <col min="13" max="13" width="9.140625" style="15"/>
    <col min="14" max="14" width="8.42578125" style="15" bestFit="1" customWidth="1"/>
    <col min="15" max="15" width="9.140625" style="15"/>
    <col min="16" max="20" width="9.5703125" style="15" bestFit="1" customWidth="1"/>
    <col min="21" max="16384" width="9.140625" style="15"/>
  </cols>
  <sheetData>
    <row r="1" spans="2:23" ht="15.75" thickBot="1" x14ac:dyDescent="0.3">
      <c r="T1" s="16"/>
      <c r="U1" s="16"/>
      <c r="V1" s="17"/>
    </row>
    <row r="2" spans="2:23" ht="27.75" customHeight="1" thickTop="1" x14ac:dyDescent="0.25">
      <c r="B2" s="18" t="s">
        <v>45</v>
      </c>
      <c r="C2" s="19"/>
      <c r="D2" s="19"/>
      <c r="E2" s="19"/>
      <c r="F2" s="19"/>
      <c r="G2" s="19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6"/>
      <c r="U2" s="16"/>
      <c r="V2" s="17"/>
    </row>
    <row r="3" spans="2:23" ht="18" thickBot="1" x14ac:dyDescent="0.3">
      <c r="B3" s="21" t="s">
        <v>62</v>
      </c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6"/>
      <c r="U3" s="16"/>
      <c r="V3" s="17"/>
    </row>
    <row r="4" spans="2:23" ht="15.75" thickTop="1" x14ac:dyDescent="0.25">
      <c r="T4" s="16"/>
      <c r="U4" s="16"/>
      <c r="V4" s="17"/>
    </row>
    <row r="6" spans="2:23" x14ac:dyDescent="0.25">
      <c r="B6" s="24" t="s">
        <v>44</v>
      </c>
      <c r="C6" s="25"/>
      <c r="E6" s="24" t="s">
        <v>1</v>
      </c>
      <c r="F6" s="25"/>
    </row>
    <row r="7" spans="2:23" ht="15" customHeight="1" x14ac:dyDescent="0.25">
      <c r="B7" s="58" t="s">
        <v>41</v>
      </c>
      <c r="C7" s="26">
        <v>2020</v>
      </c>
      <c r="E7" s="63" t="s">
        <v>2</v>
      </c>
      <c r="F7" s="27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59" t="s">
        <v>33</v>
      </c>
      <c r="C8" s="28" t="s">
        <v>36</v>
      </c>
      <c r="E8" s="64" t="s">
        <v>7</v>
      </c>
      <c r="F8" s="27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0" t="s">
        <v>34</v>
      </c>
      <c r="C9" s="29" t="s">
        <v>47</v>
      </c>
      <c r="E9" s="64" t="s">
        <v>9</v>
      </c>
      <c r="F9" s="30">
        <f>AVERAGE(O23:O27)</f>
        <v>82.856899999999996</v>
      </c>
      <c r="J9" s="76"/>
      <c r="K9" s="31" t="str">
        <f>IF($C$10="Aggregate", "(MW)", "(kW)")</f>
        <v>(kW)</v>
      </c>
      <c r="L9" s="31" t="str">
        <f t="shared" ref="L9:M9" si="0">IF($C$10="Aggregate", "(MW)", "(kW)")</f>
        <v>(kW)</v>
      </c>
      <c r="M9" s="31" t="str">
        <f t="shared" si="0"/>
        <v>(kW)</v>
      </c>
      <c r="N9" s="31" t="s">
        <v>12</v>
      </c>
      <c r="O9" s="31" t="s">
        <v>59</v>
      </c>
      <c r="P9" s="31" t="s">
        <v>15</v>
      </c>
      <c r="Q9" s="31" t="s">
        <v>16</v>
      </c>
      <c r="R9" s="31" t="s">
        <v>17</v>
      </c>
      <c r="S9" s="31" t="s">
        <v>18</v>
      </c>
      <c r="T9" s="32" t="s">
        <v>19</v>
      </c>
      <c r="V9" s="33"/>
      <c r="W9" s="34"/>
    </row>
    <row r="10" spans="2:23" x14ac:dyDescent="0.25">
      <c r="B10" s="60" t="s">
        <v>13</v>
      </c>
      <c r="C10" s="35" t="s">
        <v>28</v>
      </c>
      <c r="E10" s="64" t="s">
        <v>11</v>
      </c>
      <c r="F10" s="36">
        <f>AVERAGE(M23:M27)</f>
        <v>0.48339800000000005</v>
      </c>
      <c r="J10" s="37">
        <v>1</v>
      </c>
      <c r="K10" s="38">
        <f>VLOOKUP(CONCATENATE($C$10,$C$8,$C$9,$C$11,$J10),data,2,FALSE)</f>
        <v>0.93968240000000003</v>
      </c>
      <c r="L10" s="38">
        <f t="shared" ref="L10:L33" si="1">VLOOKUP(CONCATENATE($C$10,$C$8,$C$9,$C$11,$J10),data,3,FALSE)</f>
        <v>0.93968240000000003</v>
      </c>
      <c r="M10" s="38">
        <f>(K10-L10)*-1</f>
        <v>0</v>
      </c>
      <c r="N10" s="39">
        <f>M10/L10</f>
        <v>0</v>
      </c>
      <c r="O10" s="40">
        <f t="shared" ref="O10:O33" si="2">VLOOKUP(CONCATENATE($C$10,$C$8,$C$9,$C$11,$J10),data,4,FALSE)</f>
        <v>70.624399999999994</v>
      </c>
      <c r="P10" s="38">
        <f t="shared" ref="P10:P33" si="3">VLOOKUP(CONCATENATE($C$10,$C$8,$C$9,$C$11,$J10),data,5,FALSE)</f>
        <v>0</v>
      </c>
      <c r="Q10" s="38">
        <f t="shared" ref="Q10:Q33" si="4">VLOOKUP(CONCATENATE($C$10,$C$8,$C$9,$C$11,$J10),data,6,FALSE)</f>
        <v>0</v>
      </c>
      <c r="R10" s="38">
        <f t="shared" ref="R10:R33" si="5">VLOOKUP(CONCATENATE($C$10,$C$8,$C$9,$C$11,$J10),data,7,FALSE)</f>
        <v>0</v>
      </c>
      <c r="S10" s="38">
        <f t="shared" ref="S10:S33" si="6">VLOOKUP(CONCATENATE($C$10,$C$8,$C$9,$C$11,$J10),data,8,FALSE)</f>
        <v>0</v>
      </c>
      <c r="T10" s="38">
        <f t="shared" ref="T10:T33" si="7">VLOOKUP(CONCATENATE($C$10,$C$8,$C$9,$C$11,$J10),data,9,FALSE)</f>
        <v>0</v>
      </c>
      <c r="U10" s="41"/>
      <c r="W10" s="42"/>
    </row>
    <row r="11" spans="2:23" x14ac:dyDescent="0.25">
      <c r="B11" s="61" t="s">
        <v>27</v>
      </c>
      <c r="C11" s="43" t="s">
        <v>26</v>
      </c>
      <c r="E11" s="65" t="s">
        <v>10</v>
      </c>
      <c r="F11" s="44">
        <f>AVERAGE(M23:M27)/AVERAGE(L23:L27)</f>
        <v>0.24189716215523757</v>
      </c>
      <c r="J11" s="37">
        <v>2</v>
      </c>
      <c r="K11" s="38">
        <f t="shared" ref="K11:K33" si="8">VLOOKUP(CONCATENATE($C$10,$C$8,$C$9,$C$11,$J11),data,2,FALSE)</f>
        <v>0.80964720000000001</v>
      </c>
      <c r="L11" s="38">
        <f t="shared" si="1"/>
        <v>0.80964720000000001</v>
      </c>
      <c r="M11" s="38">
        <f t="shared" ref="M11:M33" si="9">(K11-L11)*-1</f>
        <v>0</v>
      </c>
      <c r="N11" s="39">
        <f t="shared" ref="N11:N33" si="10">M11/L11</f>
        <v>0</v>
      </c>
      <c r="O11" s="40">
        <f t="shared" si="2"/>
        <v>70.826999999999998</v>
      </c>
      <c r="P11" s="38">
        <f t="shared" si="3"/>
        <v>0</v>
      </c>
      <c r="Q11" s="38">
        <f t="shared" si="4"/>
        <v>0</v>
      </c>
      <c r="R11" s="38">
        <f t="shared" si="5"/>
        <v>0</v>
      </c>
      <c r="S11" s="38">
        <f t="shared" si="6"/>
        <v>0</v>
      </c>
      <c r="T11" s="38">
        <f t="shared" si="7"/>
        <v>0</v>
      </c>
      <c r="U11" s="41"/>
    </row>
    <row r="12" spans="2:23" x14ac:dyDescent="0.25">
      <c r="B12" s="62" t="s">
        <v>40</v>
      </c>
      <c r="C12" s="45">
        <f>VLOOKUP(CONCATENATE($C$10,$C$8,$C$9,$C$11,$J10),data,10,FALSE)</f>
        <v>21671</v>
      </c>
      <c r="J12" s="37">
        <v>3</v>
      </c>
      <c r="K12" s="38">
        <f>VLOOKUP(CONCATENATE($C$10,$C$8,$C$9,$C$11,$J12),data,2,FALSE)</f>
        <v>0.72699480000000005</v>
      </c>
      <c r="L12" s="38">
        <f t="shared" si="1"/>
        <v>0.72699480000000005</v>
      </c>
      <c r="M12" s="38">
        <f t="shared" si="9"/>
        <v>0</v>
      </c>
      <c r="N12" s="39">
        <f t="shared" si="10"/>
        <v>0</v>
      </c>
      <c r="O12" s="40">
        <f t="shared" si="2"/>
        <v>69.921999999999997</v>
      </c>
      <c r="P12" s="38">
        <f t="shared" si="3"/>
        <v>0</v>
      </c>
      <c r="Q12" s="38">
        <f t="shared" si="4"/>
        <v>0</v>
      </c>
      <c r="R12" s="38">
        <f t="shared" si="5"/>
        <v>0</v>
      </c>
      <c r="S12" s="38">
        <f t="shared" si="6"/>
        <v>0</v>
      </c>
      <c r="T12" s="38">
        <f t="shared" si="7"/>
        <v>0</v>
      </c>
      <c r="U12" s="41"/>
    </row>
    <row r="13" spans="2:23" x14ac:dyDescent="0.25">
      <c r="B13" s="46"/>
      <c r="J13" s="37">
        <v>4</v>
      </c>
      <c r="K13" s="38">
        <f t="shared" si="8"/>
        <v>0.67056970000000005</v>
      </c>
      <c r="L13" s="38">
        <f t="shared" si="1"/>
        <v>0.67056970000000005</v>
      </c>
      <c r="M13" s="38">
        <f t="shared" si="9"/>
        <v>0</v>
      </c>
      <c r="N13" s="39">
        <f t="shared" si="10"/>
        <v>0</v>
      </c>
      <c r="O13" s="40">
        <f t="shared" si="2"/>
        <v>70.165899999999993</v>
      </c>
      <c r="P13" s="38">
        <f t="shared" si="3"/>
        <v>0</v>
      </c>
      <c r="Q13" s="38">
        <f t="shared" si="4"/>
        <v>0</v>
      </c>
      <c r="R13" s="38">
        <f t="shared" si="5"/>
        <v>0</v>
      </c>
      <c r="S13" s="38">
        <f t="shared" si="6"/>
        <v>0</v>
      </c>
      <c r="T13" s="38">
        <f t="shared" si="7"/>
        <v>0</v>
      </c>
      <c r="U13" s="41"/>
    </row>
    <row r="14" spans="2:23" x14ac:dyDescent="0.25">
      <c r="B14" s="46"/>
      <c r="J14" s="37">
        <v>5</v>
      </c>
      <c r="K14" s="38">
        <f t="shared" si="8"/>
        <v>0.64410800000000001</v>
      </c>
      <c r="L14" s="38">
        <f t="shared" si="1"/>
        <v>0.64410800000000001</v>
      </c>
      <c r="M14" s="38">
        <f t="shared" si="9"/>
        <v>0</v>
      </c>
      <c r="N14" s="39">
        <f t="shared" si="10"/>
        <v>0</v>
      </c>
      <c r="O14" s="40">
        <f t="shared" si="2"/>
        <v>69.525300000000001</v>
      </c>
      <c r="P14" s="38">
        <f t="shared" si="3"/>
        <v>0</v>
      </c>
      <c r="Q14" s="38">
        <f t="shared" si="4"/>
        <v>0</v>
      </c>
      <c r="R14" s="38">
        <f t="shared" si="5"/>
        <v>0</v>
      </c>
      <c r="S14" s="38">
        <f t="shared" si="6"/>
        <v>0</v>
      </c>
      <c r="T14" s="38">
        <f t="shared" si="7"/>
        <v>0</v>
      </c>
      <c r="U14" s="41"/>
    </row>
    <row r="15" spans="2:23" x14ac:dyDescent="0.25">
      <c r="B15" s="46"/>
      <c r="J15" s="37">
        <v>6</v>
      </c>
      <c r="K15" s="38">
        <f t="shared" si="8"/>
        <v>0.6710931</v>
      </c>
      <c r="L15" s="38">
        <f t="shared" si="1"/>
        <v>0.6710931</v>
      </c>
      <c r="M15" s="38">
        <f t="shared" si="9"/>
        <v>0</v>
      </c>
      <c r="N15" s="39">
        <f t="shared" si="10"/>
        <v>0</v>
      </c>
      <c r="O15" s="40">
        <f t="shared" si="2"/>
        <v>69.093400000000003</v>
      </c>
      <c r="P15" s="38">
        <f t="shared" si="3"/>
        <v>0</v>
      </c>
      <c r="Q15" s="38">
        <f t="shared" si="4"/>
        <v>0</v>
      </c>
      <c r="R15" s="38">
        <f t="shared" si="5"/>
        <v>0</v>
      </c>
      <c r="S15" s="38">
        <f t="shared" si="6"/>
        <v>0</v>
      </c>
      <c r="T15" s="38">
        <f t="shared" si="7"/>
        <v>0</v>
      </c>
      <c r="U15" s="41"/>
    </row>
    <row r="16" spans="2:23" x14ac:dyDescent="0.25">
      <c r="J16" s="37">
        <v>7</v>
      </c>
      <c r="K16" s="38">
        <f t="shared" si="8"/>
        <v>0.75958990000000004</v>
      </c>
      <c r="L16" s="38">
        <f t="shared" si="1"/>
        <v>0.75958990000000004</v>
      </c>
      <c r="M16" s="38">
        <f t="shared" si="9"/>
        <v>0</v>
      </c>
      <c r="N16" s="39">
        <f t="shared" si="10"/>
        <v>0</v>
      </c>
      <c r="O16" s="40">
        <f t="shared" si="2"/>
        <v>69.125900000000001</v>
      </c>
      <c r="P16" s="38">
        <f t="shared" si="3"/>
        <v>0</v>
      </c>
      <c r="Q16" s="38">
        <f t="shared" si="4"/>
        <v>0</v>
      </c>
      <c r="R16" s="38">
        <f t="shared" si="5"/>
        <v>0</v>
      </c>
      <c r="S16" s="38">
        <f t="shared" si="6"/>
        <v>0</v>
      </c>
      <c r="T16" s="38">
        <f t="shared" si="7"/>
        <v>0</v>
      </c>
      <c r="U16" s="41"/>
    </row>
    <row r="17" spans="10:23" x14ac:dyDescent="0.25">
      <c r="J17" s="37">
        <v>8</v>
      </c>
      <c r="K17" s="38">
        <f t="shared" si="8"/>
        <v>0.79574959999999995</v>
      </c>
      <c r="L17" s="38">
        <f t="shared" si="1"/>
        <v>0.79574959999999995</v>
      </c>
      <c r="M17" s="38">
        <f t="shared" si="9"/>
        <v>0</v>
      </c>
      <c r="N17" s="39">
        <f t="shared" si="10"/>
        <v>0</v>
      </c>
      <c r="O17" s="40">
        <f t="shared" si="2"/>
        <v>68.890799999999999</v>
      </c>
      <c r="P17" s="38">
        <f t="shared" si="3"/>
        <v>0</v>
      </c>
      <c r="Q17" s="38">
        <f t="shared" si="4"/>
        <v>0</v>
      </c>
      <c r="R17" s="38">
        <f t="shared" si="5"/>
        <v>0</v>
      </c>
      <c r="S17" s="38">
        <f t="shared" si="6"/>
        <v>0</v>
      </c>
      <c r="T17" s="38">
        <f t="shared" si="7"/>
        <v>0</v>
      </c>
      <c r="U17" s="41"/>
    </row>
    <row r="18" spans="10:23" x14ac:dyDescent="0.25">
      <c r="J18" s="37">
        <v>9</v>
      </c>
      <c r="K18" s="38">
        <f t="shared" si="8"/>
        <v>0.83115930000000005</v>
      </c>
      <c r="L18" s="38">
        <f t="shared" si="1"/>
        <v>0.83115930000000005</v>
      </c>
      <c r="M18" s="38">
        <f t="shared" si="9"/>
        <v>0</v>
      </c>
      <c r="N18" s="39">
        <f t="shared" si="10"/>
        <v>0</v>
      </c>
      <c r="O18" s="40">
        <f t="shared" si="2"/>
        <v>71.368799999999993</v>
      </c>
      <c r="P18" s="38">
        <f t="shared" si="3"/>
        <v>0</v>
      </c>
      <c r="Q18" s="38">
        <f t="shared" si="4"/>
        <v>0</v>
      </c>
      <c r="R18" s="38">
        <f t="shared" si="5"/>
        <v>0</v>
      </c>
      <c r="S18" s="38">
        <f t="shared" si="6"/>
        <v>0</v>
      </c>
      <c r="T18" s="38">
        <f t="shared" si="7"/>
        <v>0</v>
      </c>
      <c r="U18" s="41"/>
    </row>
    <row r="19" spans="10:23" x14ac:dyDescent="0.25">
      <c r="J19" s="37">
        <v>10</v>
      </c>
      <c r="K19" s="38">
        <f t="shared" si="8"/>
        <v>0.89985360000000003</v>
      </c>
      <c r="L19" s="38">
        <f t="shared" si="1"/>
        <v>0.89985360000000003</v>
      </c>
      <c r="M19" s="38">
        <f t="shared" si="9"/>
        <v>0</v>
      </c>
      <c r="N19" s="39">
        <f t="shared" si="10"/>
        <v>0</v>
      </c>
      <c r="O19" s="40">
        <f t="shared" si="2"/>
        <v>74.5749</v>
      </c>
      <c r="P19" s="38">
        <f t="shared" si="3"/>
        <v>0</v>
      </c>
      <c r="Q19" s="38">
        <f t="shared" si="4"/>
        <v>0</v>
      </c>
      <c r="R19" s="38">
        <f t="shared" si="5"/>
        <v>0</v>
      </c>
      <c r="S19" s="38">
        <f t="shared" si="6"/>
        <v>0</v>
      </c>
      <c r="T19" s="38">
        <f t="shared" si="7"/>
        <v>0</v>
      </c>
      <c r="U19" s="41"/>
    </row>
    <row r="20" spans="10:23" x14ac:dyDescent="0.25">
      <c r="J20" s="37">
        <v>11</v>
      </c>
      <c r="K20" s="38">
        <f t="shared" si="8"/>
        <v>1.0535969999999999</v>
      </c>
      <c r="L20" s="38">
        <f t="shared" si="1"/>
        <v>1.0535969999999999</v>
      </c>
      <c r="M20" s="38">
        <f t="shared" si="9"/>
        <v>0</v>
      </c>
      <c r="N20" s="39">
        <f t="shared" si="10"/>
        <v>0</v>
      </c>
      <c r="O20" s="40">
        <f t="shared" si="2"/>
        <v>79.318200000000004</v>
      </c>
      <c r="P20" s="38">
        <f t="shared" si="3"/>
        <v>0</v>
      </c>
      <c r="Q20" s="38">
        <f t="shared" si="4"/>
        <v>0</v>
      </c>
      <c r="R20" s="38">
        <f t="shared" si="5"/>
        <v>0</v>
      </c>
      <c r="S20" s="38">
        <f t="shared" si="6"/>
        <v>0</v>
      </c>
      <c r="T20" s="38">
        <f t="shared" si="7"/>
        <v>0</v>
      </c>
      <c r="U20" s="41"/>
    </row>
    <row r="21" spans="10:23" x14ac:dyDescent="0.25">
      <c r="J21" s="37">
        <v>12</v>
      </c>
      <c r="K21" s="38">
        <f t="shared" si="8"/>
        <v>1.2605219999999999</v>
      </c>
      <c r="L21" s="38">
        <f t="shared" si="1"/>
        <v>1.2605219999999999</v>
      </c>
      <c r="M21" s="38">
        <f t="shared" si="9"/>
        <v>0</v>
      </c>
      <c r="N21" s="39">
        <f t="shared" si="10"/>
        <v>0</v>
      </c>
      <c r="O21" s="40">
        <f t="shared" si="2"/>
        <v>82.188100000000006</v>
      </c>
      <c r="P21" s="38">
        <f t="shared" si="3"/>
        <v>0</v>
      </c>
      <c r="Q21" s="38">
        <f t="shared" si="4"/>
        <v>0</v>
      </c>
      <c r="R21" s="38">
        <f t="shared" si="5"/>
        <v>0</v>
      </c>
      <c r="S21" s="38">
        <f t="shared" si="6"/>
        <v>0</v>
      </c>
      <c r="T21" s="38">
        <f t="shared" si="7"/>
        <v>0</v>
      </c>
      <c r="U21" s="41"/>
    </row>
    <row r="22" spans="10:23" x14ac:dyDescent="0.25">
      <c r="J22" s="37">
        <v>13</v>
      </c>
      <c r="K22" s="38">
        <f t="shared" si="8"/>
        <v>1.493625</v>
      </c>
      <c r="L22" s="38">
        <f t="shared" si="1"/>
        <v>1.493625</v>
      </c>
      <c r="M22" s="38">
        <f t="shared" si="9"/>
        <v>0</v>
      </c>
      <c r="N22" s="39">
        <f t="shared" si="10"/>
        <v>0</v>
      </c>
      <c r="O22" s="40">
        <f t="shared" si="2"/>
        <v>83.447900000000004</v>
      </c>
      <c r="P22" s="38">
        <f t="shared" si="3"/>
        <v>0</v>
      </c>
      <c r="Q22" s="38">
        <f t="shared" si="4"/>
        <v>0</v>
      </c>
      <c r="R22" s="38">
        <f t="shared" si="5"/>
        <v>0</v>
      </c>
      <c r="S22" s="38">
        <f t="shared" si="6"/>
        <v>0</v>
      </c>
      <c r="T22" s="38">
        <f t="shared" si="7"/>
        <v>0</v>
      </c>
      <c r="U22" s="10"/>
    </row>
    <row r="23" spans="10:23" x14ac:dyDescent="0.25">
      <c r="J23" s="47">
        <v>14</v>
      </c>
      <c r="K23" s="48">
        <f t="shared" si="8"/>
        <v>1.300219</v>
      </c>
      <c r="L23" s="48">
        <f t="shared" si="1"/>
        <v>1.7014769999999999</v>
      </c>
      <c r="M23" s="48">
        <f t="shared" si="9"/>
        <v>0.40125799999999989</v>
      </c>
      <c r="N23" s="49">
        <f>M23/L23</f>
        <v>0.23582922366861259</v>
      </c>
      <c r="O23" s="50">
        <f t="shared" si="2"/>
        <v>83.783299999999997</v>
      </c>
      <c r="P23" s="48">
        <f t="shared" si="3"/>
        <v>-5.0530999999999996E-3</v>
      </c>
      <c r="Q23" s="48">
        <f t="shared" si="4"/>
        <v>0.2349985</v>
      </c>
      <c r="R23" s="48">
        <f t="shared" si="5"/>
        <v>0.40125749999999999</v>
      </c>
      <c r="S23" s="48">
        <f t="shared" si="6"/>
        <v>0.56751660000000004</v>
      </c>
      <c r="T23" s="48">
        <f t="shared" si="7"/>
        <v>0.80756830000000002</v>
      </c>
      <c r="U23" s="10">
        <f>Criteria!I3</f>
        <v>0</v>
      </c>
    </row>
    <row r="24" spans="10:23" x14ac:dyDescent="0.25">
      <c r="J24" s="47">
        <v>15</v>
      </c>
      <c r="K24" s="48">
        <f t="shared" si="8"/>
        <v>1.4169350000000001</v>
      </c>
      <c r="L24" s="48">
        <f t="shared" si="1"/>
        <v>1.877413</v>
      </c>
      <c r="M24" s="48">
        <f t="shared" si="9"/>
        <v>0.46047799999999994</v>
      </c>
      <c r="N24" s="49">
        <f t="shared" si="10"/>
        <v>0.24527261715988966</v>
      </c>
      <c r="O24" s="50">
        <f t="shared" si="2"/>
        <v>83.516300000000001</v>
      </c>
      <c r="P24" s="48">
        <f t="shared" si="3"/>
        <v>-3.7973E-3</v>
      </c>
      <c r="Q24" s="48">
        <f t="shared" si="4"/>
        <v>0.27050020000000002</v>
      </c>
      <c r="R24" s="48">
        <f t="shared" si="5"/>
        <v>0.4604779</v>
      </c>
      <c r="S24" s="48">
        <f t="shared" si="6"/>
        <v>0.65045560000000002</v>
      </c>
      <c r="T24" s="48">
        <f t="shared" si="7"/>
        <v>0.92475309999999999</v>
      </c>
      <c r="U24" s="10">
        <f>Criteria!I4</f>
        <v>0</v>
      </c>
      <c r="V24" s="51"/>
      <c r="W24" s="52"/>
    </row>
    <row r="25" spans="10:23" x14ac:dyDescent="0.25">
      <c r="J25" s="47">
        <v>16</v>
      </c>
      <c r="K25" s="48">
        <f t="shared" si="8"/>
        <v>1.52366</v>
      </c>
      <c r="L25" s="48">
        <f t="shared" si="1"/>
        <v>2.0380929999999999</v>
      </c>
      <c r="M25" s="48">
        <f t="shared" si="9"/>
        <v>0.51443299999999992</v>
      </c>
      <c r="N25" s="49">
        <f t="shared" si="10"/>
        <v>0.25240899213136986</v>
      </c>
      <c r="O25" s="50">
        <f t="shared" si="2"/>
        <v>83.017099999999999</v>
      </c>
      <c r="P25" s="48">
        <f t="shared" si="3"/>
        <v>-2.4724999999999999E-3</v>
      </c>
      <c r="Q25" s="48">
        <f t="shared" si="4"/>
        <v>0.30291899999999999</v>
      </c>
      <c r="R25" s="48">
        <f t="shared" si="5"/>
        <v>0.51443220000000001</v>
      </c>
      <c r="S25" s="48">
        <f t="shared" si="6"/>
        <v>0.72594530000000002</v>
      </c>
      <c r="T25" s="48">
        <f t="shared" si="7"/>
        <v>1.0313369999999999</v>
      </c>
      <c r="U25" s="10">
        <f>Criteria!I5</f>
        <v>0</v>
      </c>
    </row>
    <row r="26" spans="10:23" x14ac:dyDescent="0.25">
      <c r="J26" s="47">
        <v>17</v>
      </c>
      <c r="K26" s="48">
        <f t="shared" si="8"/>
        <v>1.617005</v>
      </c>
      <c r="L26" s="48">
        <f t="shared" si="1"/>
        <v>2.1613190000000002</v>
      </c>
      <c r="M26" s="48">
        <f t="shared" si="9"/>
        <v>0.54431400000000019</v>
      </c>
      <c r="N26" s="49">
        <f t="shared" si="10"/>
        <v>0.25184343449532443</v>
      </c>
      <c r="O26" s="50">
        <f t="shared" si="2"/>
        <v>82.687600000000003</v>
      </c>
      <c r="P26" s="48">
        <f t="shared" si="3"/>
        <v>-9.0399999999999996E-4</v>
      </c>
      <c r="Q26" s="48">
        <f t="shared" si="4"/>
        <v>0.32121529999999998</v>
      </c>
      <c r="R26" s="48">
        <f t="shared" si="5"/>
        <v>0.54431419999999997</v>
      </c>
      <c r="S26" s="48">
        <f t="shared" si="6"/>
        <v>0.76741300000000001</v>
      </c>
      <c r="T26" s="48">
        <f t="shared" si="7"/>
        <v>1.0895319999999999</v>
      </c>
      <c r="U26" s="10">
        <f>Criteria!I6</f>
        <v>0</v>
      </c>
    </row>
    <row r="27" spans="10:23" x14ac:dyDescent="0.25">
      <c r="J27" s="47">
        <v>18</v>
      </c>
      <c r="K27" s="48">
        <f t="shared" si="8"/>
        <v>1.7169989999999999</v>
      </c>
      <c r="L27" s="48">
        <f t="shared" si="1"/>
        <v>2.2135060000000002</v>
      </c>
      <c r="M27" s="48">
        <f t="shared" si="9"/>
        <v>0.49650700000000025</v>
      </c>
      <c r="N27" s="49">
        <f t="shared" si="10"/>
        <v>0.22430795308438298</v>
      </c>
      <c r="O27" s="50">
        <f t="shared" si="2"/>
        <v>81.280199999999994</v>
      </c>
      <c r="P27" s="48">
        <f t="shared" si="3"/>
        <v>9.5609999999999998E-4</v>
      </c>
      <c r="Q27" s="48">
        <f t="shared" si="4"/>
        <v>0.29373139999999998</v>
      </c>
      <c r="R27" s="48">
        <f t="shared" si="5"/>
        <v>0.49650670000000002</v>
      </c>
      <c r="S27" s="48">
        <f t="shared" si="6"/>
        <v>0.69928210000000002</v>
      </c>
      <c r="T27" s="48">
        <f t="shared" si="7"/>
        <v>0.99205739999999998</v>
      </c>
      <c r="U27" s="10">
        <f>Criteria!I7</f>
        <v>0</v>
      </c>
    </row>
    <row r="28" spans="10:23" x14ac:dyDescent="0.25">
      <c r="J28" s="37">
        <v>19</v>
      </c>
      <c r="K28" s="38">
        <f t="shared" si="8"/>
        <v>2.3797929999999998</v>
      </c>
      <c r="L28" s="38">
        <f t="shared" si="1"/>
        <v>2.1772300000000002</v>
      </c>
      <c r="M28" s="38">
        <f t="shared" si="9"/>
        <v>-0.2025629999999996</v>
      </c>
      <c r="N28" s="39">
        <f t="shared" si="10"/>
        <v>-9.3037024108614891E-2</v>
      </c>
      <c r="O28" s="40">
        <f t="shared" si="2"/>
        <v>78.214200000000005</v>
      </c>
      <c r="P28" s="38">
        <f t="shared" si="3"/>
        <v>0</v>
      </c>
      <c r="Q28" s="38">
        <f t="shared" si="4"/>
        <v>0</v>
      </c>
      <c r="R28" s="38">
        <f t="shared" si="5"/>
        <v>0</v>
      </c>
      <c r="S28" s="38">
        <f t="shared" si="6"/>
        <v>0</v>
      </c>
      <c r="T28" s="38">
        <f t="shared" si="7"/>
        <v>0</v>
      </c>
      <c r="U28" s="41"/>
    </row>
    <row r="29" spans="10:23" x14ac:dyDescent="0.25">
      <c r="J29" s="37">
        <v>20</v>
      </c>
      <c r="K29" s="38">
        <f t="shared" si="8"/>
        <v>2.3060510000000001</v>
      </c>
      <c r="L29" s="38">
        <f t="shared" si="1"/>
        <v>2.0894370000000002</v>
      </c>
      <c r="M29" s="38">
        <f t="shared" si="9"/>
        <v>-0.21661399999999986</v>
      </c>
      <c r="N29" s="39">
        <f t="shared" si="10"/>
        <v>-0.10367098888360829</v>
      </c>
      <c r="O29" s="40">
        <f t="shared" si="2"/>
        <v>75.966800000000006</v>
      </c>
      <c r="P29" s="38">
        <f t="shared" si="3"/>
        <v>0</v>
      </c>
      <c r="Q29" s="38">
        <f t="shared" si="4"/>
        <v>0</v>
      </c>
      <c r="R29" s="38">
        <f t="shared" si="5"/>
        <v>0</v>
      </c>
      <c r="S29" s="38">
        <f t="shared" si="6"/>
        <v>0</v>
      </c>
      <c r="T29" s="38">
        <f t="shared" si="7"/>
        <v>0</v>
      </c>
      <c r="U29" s="41"/>
    </row>
    <row r="30" spans="10:23" x14ac:dyDescent="0.25">
      <c r="J30" s="37">
        <v>21</v>
      </c>
      <c r="K30" s="38">
        <f t="shared" si="8"/>
        <v>2.1348820000000002</v>
      </c>
      <c r="L30" s="38">
        <f t="shared" si="1"/>
        <v>1.9947839999999999</v>
      </c>
      <c r="M30" s="38">
        <f t="shared" si="9"/>
        <v>-0.14009800000000028</v>
      </c>
      <c r="N30" s="39">
        <f t="shared" si="10"/>
        <v>-7.0232165487591786E-2</v>
      </c>
      <c r="O30" s="40">
        <f t="shared" si="2"/>
        <v>74.029899999999998</v>
      </c>
      <c r="P30" s="38">
        <f t="shared" si="3"/>
        <v>0</v>
      </c>
      <c r="Q30" s="38">
        <f t="shared" si="4"/>
        <v>0</v>
      </c>
      <c r="R30" s="38">
        <f t="shared" si="5"/>
        <v>0</v>
      </c>
      <c r="S30" s="38">
        <f t="shared" si="6"/>
        <v>0</v>
      </c>
      <c r="T30" s="38">
        <f t="shared" si="7"/>
        <v>0</v>
      </c>
      <c r="U30" s="41"/>
    </row>
    <row r="31" spans="10:23" x14ac:dyDescent="0.25">
      <c r="J31" s="37">
        <v>22</v>
      </c>
      <c r="K31" s="38">
        <f t="shared" si="8"/>
        <v>1.879386</v>
      </c>
      <c r="L31" s="38">
        <f t="shared" si="1"/>
        <v>1.7802960000000001</v>
      </c>
      <c r="M31" s="38">
        <f t="shared" si="9"/>
        <v>-9.90899999999999E-2</v>
      </c>
      <c r="N31" s="39">
        <f t="shared" si="10"/>
        <v>-5.5659283624745488E-2</v>
      </c>
      <c r="O31" s="40">
        <f t="shared" si="2"/>
        <v>73.2273</v>
      </c>
      <c r="P31" s="38">
        <f t="shared" si="3"/>
        <v>0</v>
      </c>
      <c r="Q31" s="38">
        <f t="shared" si="4"/>
        <v>0</v>
      </c>
      <c r="R31" s="38">
        <f t="shared" si="5"/>
        <v>0</v>
      </c>
      <c r="S31" s="38">
        <f t="shared" si="6"/>
        <v>0</v>
      </c>
      <c r="T31" s="38">
        <f t="shared" si="7"/>
        <v>0</v>
      </c>
      <c r="U31" s="41"/>
    </row>
    <row r="32" spans="10:23" x14ac:dyDescent="0.25">
      <c r="J32" s="37">
        <v>23</v>
      </c>
      <c r="K32" s="38">
        <f t="shared" si="8"/>
        <v>1.5486850000000001</v>
      </c>
      <c r="L32" s="38">
        <f t="shared" si="1"/>
        <v>1.4846729999999999</v>
      </c>
      <c r="M32" s="38">
        <f t="shared" si="9"/>
        <v>-6.401200000000018E-2</v>
      </c>
      <c r="N32" s="39">
        <f t="shared" si="10"/>
        <v>-4.3115217963821111E-2</v>
      </c>
      <c r="O32" s="40">
        <f t="shared" si="2"/>
        <v>71.725300000000004</v>
      </c>
      <c r="P32" s="38">
        <f t="shared" si="3"/>
        <v>0</v>
      </c>
      <c r="Q32" s="38">
        <f t="shared" si="4"/>
        <v>0</v>
      </c>
      <c r="R32" s="38">
        <f t="shared" si="5"/>
        <v>0</v>
      </c>
      <c r="S32" s="38">
        <f t="shared" si="6"/>
        <v>0</v>
      </c>
      <c r="T32" s="38">
        <f t="shared" si="7"/>
        <v>0</v>
      </c>
      <c r="U32" s="41"/>
    </row>
    <row r="33" spans="10:26" x14ac:dyDescent="0.25">
      <c r="J33" s="37">
        <v>24</v>
      </c>
      <c r="K33" s="38">
        <f t="shared" si="8"/>
        <v>1.242874</v>
      </c>
      <c r="L33" s="38">
        <f t="shared" si="1"/>
        <v>1.1934039999999999</v>
      </c>
      <c r="M33" s="38">
        <f t="shared" si="9"/>
        <v>-4.9470000000000125E-2</v>
      </c>
      <c r="N33" s="39">
        <f t="shared" si="10"/>
        <v>-4.1452852512644613E-2</v>
      </c>
      <c r="O33" s="40">
        <f t="shared" si="2"/>
        <v>71.993200000000002</v>
      </c>
      <c r="P33" s="38">
        <f t="shared" si="3"/>
        <v>0</v>
      </c>
      <c r="Q33" s="38">
        <f t="shared" si="4"/>
        <v>0</v>
      </c>
      <c r="R33" s="38">
        <f t="shared" si="5"/>
        <v>0</v>
      </c>
      <c r="S33" s="38">
        <f t="shared" si="6"/>
        <v>0</v>
      </c>
      <c r="T33" s="38">
        <f t="shared" si="7"/>
        <v>0</v>
      </c>
      <c r="U33" s="41"/>
    </row>
    <row r="34" spans="10:26" x14ac:dyDescent="0.25">
      <c r="P34" s="53"/>
    </row>
    <row r="35" spans="10:26" x14ac:dyDescent="0.25">
      <c r="J35" s="54"/>
      <c r="K35" s="55"/>
      <c r="L35" s="51"/>
      <c r="M35" s="56"/>
      <c r="N35" s="51"/>
      <c r="P35" s="57"/>
      <c r="Q35" s="57"/>
      <c r="R35" s="57"/>
      <c r="S35" s="57"/>
      <c r="T35" s="57"/>
      <c r="V35" s="57"/>
      <c r="W35" s="57"/>
      <c r="X35" s="57"/>
      <c r="Y35" s="57"/>
      <c r="Z35" s="57"/>
    </row>
    <row r="36" spans="10:26" x14ac:dyDescent="0.25">
      <c r="J36" s="54"/>
      <c r="K36" s="55"/>
      <c r="L36" s="51"/>
      <c r="M36" s="56"/>
      <c r="N36" s="51"/>
      <c r="O36" s="46"/>
      <c r="P36" s="57"/>
      <c r="Q36" s="57"/>
      <c r="R36" s="57"/>
      <c r="S36" s="57"/>
      <c r="T36" s="57"/>
      <c r="V36" s="57"/>
      <c r="W36" s="57"/>
      <c r="X36" s="57"/>
      <c r="Y36" s="57"/>
      <c r="Z36" s="57"/>
    </row>
    <row r="37" spans="10:26" x14ac:dyDescent="0.25">
      <c r="J37" s="54"/>
      <c r="K37" s="55"/>
      <c r="L37" s="51"/>
      <c r="M37" s="56"/>
      <c r="N37" s="51"/>
      <c r="O37" s="46"/>
      <c r="P37" s="57"/>
      <c r="Q37" s="57"/>
      <c r="R37" s="57"/>
      <c r="S37" s="57"/>
      <c r="T37" s="57"/>
      <c r="V37" s="57"/>
      <c r="W37" s="57"/>
      <c r="X37" s="57"/>
      <c r="Y37" s="57"/>
      <c r="Z37" s="57"/>
    </row>
    <row r="38" spans="10:26" x14ac:dyDescent="0.25">
      <c r="J38" s="54"/>
      <c r="K38" s="55"/>
      <c r="L38" s="51"/>
      <c r="M38" s="56"/>
      <c r="N38" s="51"/>
      <c r="O38" s="46"/>
      <c r="P38" s="57"/>
      <c r="Q38" s="57"/>
      <c r="R38" s="57"/>
      <c r="S38" s="57"/>
      <c r="T38" s="57"/>
      <c r="V38" s="57"/>
      <c r="W38" s="57"/>
      <c r="X38" s="57"/>
      <c r="Y38" s="57"/>
      <c r="Z38" s="57"/>
    </row>
    <row r="39" spans="10:26" x14ac:dyDescent="0.25">
      <c r="J39" s="54"/>
      <c r="K39" s="55"/>
      <c r="L39" s="51"/>
      <c r="M39" s="56"/>
      <c r="N39" s="51"/>
      <c r="P39" s="57"/>
      <c r="Q39" s="57"/>
      <c r="R39" s="57"/>
      <c r="S39" s="57"/>
      <c r="T39" s="57"/>
      <c r="V39" s="57"/>
      <c r="W39" s="57"/>
      <c r="X39" s="57"/>
      <c r="Y39" s="57"/>
      <c r="Z39" s="57"/>
    </row>
    <row r="40" spans="10:26" x14ac:dyDescent="0.25">
      <c r="J40" s="54"/>
      <c r="K40" s="55"/>
      <c r="L40" s="51"/>
      <c r="M40" s="56"/>
      <c r="N40" s="51"/>
      <c r="P40" s="57"/>
      <c r="Q40" s="57"/>
      <c r="R40" s="57"/>
      <c r="S40" s="57"/>
      <c r="T40" s="57"/>
      <c r="V40" s="57"/>
      <c r="W40" s="57"/>
      <c r="X40" s="57"/>
      <c r="Y40" s="57"/>
      <c r="Z40" s="57"/>
    </row>
    <row r="41" spans="10:26" x14ac:dyDescent="0.25">
      <c r="J41" s="54"/>
      <c r="K41" s="55"/>
      <c r="L41" s="51"/>
      <c r="M41" s="56"/>
      <c r="N41" s="51"/>
      <c r="P41" s="57"/>
      <c r="Q41" s="57"/>
      <c r="R41" s="57"/>
      <c r="S41" s="57"/>
      <c r="T41" s="57"/>
      <c r="V41" s="57"/>
      <c r="W41" s="57"/>
      <c r="X41" s="57"/>
      <c r="Y41" s="57"/>
      <c r="Z41" s="57"/>
    </row>
    <row r="42" spans="10:26" x14ac:dyDescent="0.25">
      <c r="J42" s="54"/>
      <c r="K42" s="55"/>
      <c r="L42" s="51"/>
      <c r="M42" s="56"/>
      <c r="N42" s="51"/>
      <c r="P42" s="57"/>
      <c r="Q42" s="57"/>
      <c r="R42" s="57"/>
      <c r="S42" s="57"/>
      <c r="T42" s="57"/>
      <c r="V42" s="57"/>
      <c r="W42" s="57"/>
      <c r="X42" s="57"/>
      <c r="Y42" s="57"/>
      <c r="Z42" s="57"/>
    </row>
    <row r="43" spans="10:26" x14ac:dyDescent="0.25">
      <c r="J43" s="54"/>
      <c r="K43" s="55"/>
      <c r="L43" s="51"/>
      <c r="M43" s="56"/>
      <c r="N43" s="51"/>
      <c r="P43" s="57"/>
      <c r="Q43" s="57"/>
      <c r="R43" s="57"/>
      <c r="S43" s="57"/>
      <c r="T43" s="57"/>
      <c r="V43" s="57"/>
      <c r="W43" s="57"/>
      <c r="X43" s="57"/>
      <c r="Y43" s="57"/>
      <c r="Z43" s="57"/>
    </row>
    <row r="44" spans="10:26" x14ac:dyDescent="0.25">
      <c r="J44" s="54"/>
      <c r="K44" s="55"/>
      <c r="L44" s="51"/>
      <c r="M44" s="56"/>
      <c r="N44" s="51"/>
      <c r="P44" s="57"/>
      <c r="Q44" s="57"/>
      <c r="R44" s="57"/>
      <c r="S44" s="57"/>
      <c r="T44" s="57"/>
      <c r="V44" s="57"/>
      <c r="W44" s="57"/>
      <c r="X44" s="57"/>
      <c r="Y44" s="57"/>
      <c r="Z44" s="57"/>
    </row>
    <row r="45" spans="10:26" x14ac:dyDescent="0.25">
      <c r="J45" s="54"/>
      <c r="K45" s="55"/>
      <c r="L45" s="51"/>
      <c r="M45" s="56"/>
      <c r="N45" s="51"/>
      <c r="P45" s="57"/>
      <c r="Q45" s="57"/>
      <c r="R45" s="57"/>
      <c r="S45" s="57"/>
      <c r="T45" s="57"/>
      <c r="V45" s="57"/>
      <c r="W45" s="57"/>
      <c r="X45" s="57"/>
      <c r="Y45" s="57"/>
      <c r="Z45" s="57"/>
    </row>
    <row r="46" spans="10:26" x14ac:dyDescent="0.25">
      <c r="J46" s="54"/>
      <c r="K46" s="55"/>
      <c r="L46" s="51"/>
      <c r="M46" s="56"/>
      <c r="N46" s="51"/>
      <c r="P46" s="57"/>
      <c r="Q46" s="57"/>
      <c r="R46" s="57"/>
      <c r="S46" s="57"/>
      <c r="T46" s="57"/>
      <c r="V46" s="57"/>
      <c r="W46" s="57"/>
      <c r="X46" s="57"/>
      <c r="Y46" s="57"/>
      <c r="Z46" s="57"/>
    </row>
    <row r="47" spans="10:26" x14ac:dyDescent="0.25">
      <c r="J47" s="54"/>
      <c r="K47" s="55"/>
      <c r="L47" s="51"/>
      <c r="M47" s="56"/>
      <c r="N47" s="51"/>
      <c r="P47" s="57"/>
      <c r="Q47" s="57"/>
      <c r="R47" s="57"/>
      <c r="S47" s="57"/>
      <c r="T47" s="57"/>
      <c r="V47" s="57"/>
      <c r="W47" s="57"/>
      <c r="X47" s="57"/>
      <c r="Y47" s="57"/>
      <c r="Z47" s="57"/>
    </row>
    <row r="48" spans="10:26" x14ac:dyDescent="0.25">
      <c r="J48" s="54"/>
      <c r="K48" s="55"/>
      <c r="L48" s="51"/>
      <c r="M48" s="56"/>
      <c r="N48" s="51"/>
      <c r="P48" s="57"/>
      <c r="Q48" s="57"/>
      <c r="R48" s="57"/>
      <c r="S48" s="57"/>
      <c r="T48" s="57"/>
      <c r="V48" s="57"/>
      <c r="W48" s="57"/>
      <c r="X48" s="57"/>
      <c r="Y48" s="57"/>
      <c r="Z48" s="57"/>
    </row>
    <row r="49" spans="10:26" x14ac:dyDescent="0.25">
      <c r="J49" s="54"/>
      <c r="K49" s="55"/>
      <c r="L49" s="51"/>
      <c r="M49" s="56"/>
      <c r="N49" s="51"/>
      <c r="P49" s="57"/>
      <c r="Q49" s="57"/>
      <c r="R49" s="57"/>
      <c r="S49" s="57"/>
      <c r="T49" s="57"/>
      <c r="V49" s="57"/>
      <c r="W49" s="57"/>
      <c r="X49" s="57"/>
      <c r="Y49" s="57"/>
      <c r="Z49" s="57"/>
    </row>
    <row r="50" spans="10:26" x14ac:dyDescent="0.25">
      <c r="J50" s="54"/>
      <c r="K50" s="55"/>
      <c r="L50" s="51"/>
      <c r="M50" s="56"/>
      <c r="N50" s="51"/>
      <c r="P50" s="57"/>
      <c r="Q50" s="57"/>
      <c r="R50" s="57"/>
      <c r="S50" s="57"/>
      <c r="T50" s="57"/>
      <c r="V50" s="57"/>
      <c r="W50" s="57"/>
      <c r="X50" s="57"/>
      <c r="Y50" s="57"/>
      <c r="Z50" s="57"/>
    </row>
    <row r="51" spans="10:26" x14ac:dyDescent="0.25">
      <c r="J51" s="54"/>
      <c r="K51" s="55"/>
      <c r="L51" s="51"/>
      <c r="M51" s="56"/>
      <c r="N51" s="51"/>
      <c r="P51" s="57"/>
      <c r="Q51" s="57"/>
      <c r="R51" s="57"/>
      <c r="S51" s="57"/>
      <c r="T51" s="57"/>
      <c r="V51" s="57"/>
      <c r="W51" s="57"/>
      <c r="X51" s="57"/>
      <c r="Y51" s="57"/>
      <c r="Z51" s="57"/>
    </row>
    <row r="52" spans="10:26" x14ac:dyDescent="0.25">
      <c r="J52" s="54"/>
      <c r="K52" s="55"/>
      <c r="L52" s="51"/>
      <c r="M52" s="56"/>
      <c r="N52" s="51"/>
      <c r="P52" s="57"/>
      <c r="Q52" s="57"/>
      <c r="R52" s="57"/>
      <c r="S52" s="57"/>
      <c r="T52" s="57"/>
      <c r="V52" s="57"/>
      <c r="W52" s="57"/>
      <c r="X52" s="57"/>
      <c r="Y52" s="57"/>
      <c r="Z52" s="57"/>
    </row>
    <row r="53" spans="10:26" x14ac:dyDescent="0.25">
      <c r="J53" s="54"/>
      <c r="K53" s="55"/>
      <c r="L53" s="51"/>
      <c r="M53" s="56"/>
      <c r="N53" s="51"/>
      <c r="P53" s="57"/>
      <c r="Q53" s="57"/>
      <c r="R53" s="57"/>
      <c r="S53" s="57"/>
      <c r="T53" s="57"/>
      <c r="V53" s="57"/>
      <c r="W53" s="57"/>
      <c r="X53" s="57"/>
      <c r="Y53" s="57"/>
      <c r="Z53" s="57"/>
    </row>
    <row r="54" spans="10:26" x14ac:dyDescent="0.25">
      <c r="J54" s="54"/>
      <c r="K54" s="55"/>
      <c r="L54" s="51"/>
      <c r="M54" s="56"/>
      <c r="N54" s="51"/>
      <c r="P54" s="57"/>
      <c r="Q54" s="57"/>
      <c r="R54" s="57"/>
      <c r="S54" s="57"/>
      <c r="T54" s="57"/>
      <c r="V54" s="57"/>
      <c r="W54" s="57"/>
      <c r="X54" s="57"/>
      <c r="Y54" s="57"/>
      <c r="Z54" s="57"/>
    </row>
    <row r="55" spans="10:26" x14ac:dyDescent="0.25">
      <c r="J55" s="54"/>
      <c r="K55" s="55"/>
      <c r="L55" s="51"/>
      <c r="M55" s="56"/>
      <c r="N55" s="51"/>
      <c r="P55" s="57"/>
      <c r="Q55" s="57"/>
      <c r="R55" s="57"/>
      <c r="S55" s="57"/>
      <c r="T55" s="57"/>
      <c r="V55" s="57"/>
      <c r="W55" s="57"/>
      <c r="X55" s="57"/>
      <c r="Y55" s="57"/>
      <c r="Z55" s="57"/>
    </row>
    <row r="56" spans="10:26" x14ac:dyDescent="0.25">
      <c r="J56" s="54"/>
      <c r="K56" s="55"/>
      <c r="L56" s="51"/>
      <c r="M56" s="56"/>
      <c r="N56" s="51"/>
      <c r="P56" s="57"/>
      <c r="Q56" s="57"/>
      <c r="R56" s="57"/>
      <c r="S56" s="57"/>
      <c r="T56" s="57"/>
      <c r="V56" s="57"/>
      <c r="W56" s="57"/>
      <c r="X56" s="57"/>
      <c r="Y56" s="57"/>
      <c r="Z56" s="57"/>
    </row>
    <row r="57" spans="10:26" x14ac:dyDescent="0.25">
      <c r="J57" s="54"/>
      <c r="K57" s="55"/>
      <c r="L57" s="51"/>
      <c r="M57" s="56"/>
      <c r="N57" s="51"/>
      <c r="P57" s="57"/>
      <c r="Q57" s="57"/>
      <c r="R57" s="57"/>
      <c r="S57" s="57"/>
      <c r="T57" s="57"/>
      <c r="V57" s="57"/>
      <c r="W57" s="57"/>
      <c r="X57" s="57"/>
      <c r="Y57" s="57"/>
      <c r="Z57" s="57"/>
    </row>
    <row r="58" spans="10:26" x14ac:dyDescent="0.25">
      <c r="J58" s="54"/>
      <c r="K58" s="55"/>
      <c r="L58" s="51"/>
      <c r="M58" s="56"/>
      <c r="N58" s="51"/>
      <c r="P58" s="57"/>
      <c r="Q58" s="57"/>
      <c r="R58" s="57"/>
      <c r="S58" s="57"/>
      <c r="T58" s="57"/>
      <c r="V58" s="57"/>
      <c r="W58" s="57"/>
      <c r="X58" s="57"/>
      <c r="Y58" s="57"/>
      <c r="Z58" s="57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89"/>
  <sheetViews>
    <sheetView workbookViewId="0">
      <selection activeCell="C21" sqref="C21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1" bestFit="1" customWidth="1"/>
    <col min="6" max="6" width="59.7109375" bestFit="1" customWidth="1"/>
    <col min="15" max="15" width="10.5703125" bestFit="1" customWidth="1"/>
    <col min="16" max="16" width="13.42578125" bestFit="1" customWidth="1"/>
  </cols>
  <sheetData>
    <row r="1" spans="1:18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8" x14ac:dyDescent="0.25">
      <c r="A2" t="s">
        <v>39</v>
      </c>
      <c r="B2" t="s">
        <v>35</v>
      </c>
      <c r="C2" t="s">
        <v>46</v>
      </c>
      <c r="D2" t="s">
        <v>32</v>
      </c>
      <c r="E2" t="s">
        <v>0</v>
      </c>
      <c r="F2" t="s">
        <v>25</v>
      </c>
      <c r="G2" s="1" t="s">
        <v>53</v>
      </c>
      <c r="H2" t="s">
        <v>61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54</v>
      </c>
      <c r="P2" t="s">
        <v>55</v>
      </c>
      <c r="Q2" t="s">
        <v>56</v>
      </c>
      <c r="R2" t="s">
        <v>65</v>
      </c>
    </row>
    <row r="3" spans="1:18" x14ac:dyDescent="0.25">
      <c r="A3" s="3" t="s">
        <v>30</v>
      </c>
      <c r="B3" s="4" t="s">
        <v>38</v>
      </c>
      <c r="C3" t="s">
        <v>47</v>
      </c>
      <c r="D3" t="s">
        <v>57</v>
      </c>
      <c r="E3">
        <v>1</v>
      </c>
      <c r="F3" t="str">
        <f t="shared" ref="F3:F66" si="0">CONCATENATE(A3,B3,C3,D3,E3)</f>
        <v>Average Per Ton1-in-10August Monthly System Peak Day100% Cycling1</v>
      </c>
      <c r="G3" s="12">
        <v>0.21608540000000001</v>
      </c>
      <c r="H3" s="4">
        <v>0.21608540000000001</v>
      </c>
      <c r="I3" s="4">
        <v>73.318100000000001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>
        <v>9073</v>
      </c>
      <c r="P3" t="s">
        <v>58</v>
      </c>
      <c r="Q3" t="s">
        <v>60</v>
      </c>
      <c r="R3" t="s">
        <v>66</v>
      </c>
    </row>
    <row r="4" spans="1:18" x14ac:dyDescent="0.25">
      <c r="A4" s="3" t="s">
        <v>28</v>
      </c>
      <c r="B4" s="4" t="s">
        <v>38</v>
      </c>
      <c r="C4" t="s">
        <v>47</v>
      </c>
      <c r="D4" t="s">
        <v>57</v>
      </c>
      <c r="E4">
        <v>1</v>
      </c>
      <c r="F4" t="str">
        <f t="shared" si="0"/>
        <v>Average Per Premise1-in-10August Monthly System Peak Day100% Cycling1</v>
      </c>
      <c r="G4" s="12">
        <v>0.97030729999999998</v>
      </c>
      <c r="H4" s="4">
        <v>0.97030740000000004</v>
      </c>
      <c r="I4" s="4">
        <v>73.318100000000001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>
        <v>9073</v>
      </c>
      <c r="P4" t="s">
        <v>58</v>
      </c>
      <c r="Q4" t="s">
        <v>60</v>
      </c>
      <c r="R4" t="s">
        <v>66</v>
      </c>
    </row>
    <row r="5" spans="1:18" x14ac:dyDescent="0.25">
      <c r="A5" s="3" t="s">
        <v>29</v>
      </c>
      <c r="B5" s="4" t="s">
        <v>38</v>
      </c>
      <c r="C5" t="s">
        <v>47</v>
      </c>
      <c r="D5" t="s">
        <v>57</v>
      </c>
      <c r="E5">
        <v>1</v>
      </c>
      <c r="F5" t="str">
        <f t="shared" si="0"/>
        <v>Average Per Device1-in-10August Monthly System Peak Day100% Cycling1</v>
      </c>
      <c r="G5" s="12">
        <v>0.78533439999999999</v>
      </c>
      <c r="H5" s="4">
        <v>0.78533439999999999</v>
      </c>
      <c r="I5" s="4">
        <v>73.318100000000001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>
        <v>9073</v>
      </c>
      <c r="P5" t="s">
        <v>58</v>
      </c>
      <c r="Q5" t="s">
        <v>60</v>
      </c>
      <c r="R5" t="s">
        <v>66</v>
      </c>
    </row>
    <row r="6" spans="1:18" x14ac:dyDescent="0.25">
      <c r="A6" s="3" t="s">
        <v>43</v>
      </c>
      <c r="B6" s="4" t="s">
        <v>38</v>
      </c>
      <c r="C6" t="s">
        <v>47</v>
      </c>
      <c r="D6" t="s">
        <v>57</v>
      </c>
      <c r="E6">
        <v>1</v>
      </c>
      <c r="F6" t="str">
        <f t="shared" si="0"/>
        <v>Aggregate1-in-10August Monthly System Peak Day100% Cycling1</v>
      </c>
      <c r="G6" s="12">
        <v>8.8035990000000002</v>
      </c>
      <c r="H6" s="4">
        <v>8.8035990000000002</v>
      </c>
      <c r="I6" s="4">
        <v>73.318100000000001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>
        <v>9073</v>
      </c>
      <c r="P6" t="s">
        <v>58</v>
      </c>
      <c r="Q6" t="s">
        <v>60</v>
      </c>
      <c r="R6" t="s">
        <v>66</v>
      </c>
    </row>
    <row r="7" spans="1:18" x14ac:dyDescent="0.25">
      <c r="A7" s="3" t="s">
        <v>30</v>
      </c>
      <c r="B7" s="4" t="s">
        <v>38</v>
      </c>
      <c r="C7" t="s">
        <v>47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2">
        <v>0.27521790000000002</v>
      </c>
      <c r="H7" s="4">
        <v>0.27521790000000002</v>
      </c>
      <c r="I7" s="4">
        <v>73.160300000000007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>
        <v>12598</v>
      </c>
      <c r="P7" t="s">
        <v>58</v>
      </c>
      <c r="Q7" t="s">
        <v>60</v>
      </c>
      <c r="R7" t="s">
        <v>66</v>
      </c>
    </row>
    <row r="8" spans="1:18" x14ac:dyDescent="0.25">
      <c r="A8" s="3" t="s">
        <v>28</v>
      </c>
      <c r="B8" s="4" t="s">
        <v>38</v>
      </c>
      <c r="C8" t="s">
        <v>47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2">
        <v>1.126104</v>
      </c>
      <c r="H8" s="4">
        <v>1.126104</v>
      </c>
      <c r="I8" s="4">
        <v>73.160300000000007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>
        <v>12598</v>
      </c>
      <c r="P8" t="s">
        <v>58</v>
      </c>
      <c r="Q8" t="s">
        <v>60</v>
      </c>
      <c r="R8" t="s">
        <v>66</v>
      </c>
    </row>
    <row r="9" spans="1:18" x14ac:dyDescent="0.25">
      <c r="A9" s="3" t="s">
        <v>29</v>
      </c>
      <c r="B9" s="4" t="s">
        <v>38</v>
      </c>
      <c r="C9" t="s">
        <v>47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2">
        <v>0.96494729999999995</v>
      </c>
      <c r="H9" s="4">
        <v>0.96494729999999995</v>
      </c>
      <c r="I9" s="4">
        <v>73.160300000000007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>
        <v>12598</v>
      </c>
      <c r="P9" t="s">
        <v>58</v>
      </c>
      <c r="Q9" t="s">
        <v>60</v>
      </c>
      <c r="R9" t="s">
        <v>66</v>
      </c>
    </row>
    <row r="10" spans="1:18" x14ac:dyDescent="0.25">
      <c r="A10" s="3" t="s">
        <v>43</v>
      </c>
      <c r="B10" s="4" t="s">
        <v>38</v>
      </c>
      <c r="C10" t="s">
        <v>47</v>
      </c>
      <c r="D10" t="s">
        <v>31</v>
      </c>
      <c r="E10">
        <v>1</v>
      </c>
      <c r="F10" t="str">
        <f t="shared" si="0"/>
        <v>Aggregate1-in-10August Monthly System Peak Day50% Cycling1</v>
      </c>
      <c r="G10" s="12">
        <v>14.18666</v>
      </c>
      <c r="H10" s="4">
        <v>14.18666</v>
      </c>
      <c r="I10" s="4">
        <v>73.160300000000007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>
        <v>12598</v>
      </c>
      <c r="P10" t="s">
        <v>58</v>
      </c>
      <c r="Q10" t="s">
        <v>60</v>
      </c>
      <c r="R10" t="s">
        <v>66</v>
      </c>
    </row>
    <row r="11" spans="1:18" x14ac:dyDescent="0.25">
      <c r="A11" s="3" t="s">
        <v>30</v>
      </c>
      <c r="B11" s="4" t="s">
        <v>38</v>
      </c>
      <c r="C11" t="s">
        <v>47</v>
      </c>
      <c r="D11" t="s">
        <v>26</v>
      </c>
      <c r="E11">
        <v>1</v>
      </c>
      <c r="F11" t="str">
        <f t="shared" si="0"/>
        <v>Average Per Ton1-in-10August Monthly System Peak DayAll1</v>
      </c>
      <c r="G11" s="12">
        <v>0.25045909999999999</v>
      </c>
      <c r="H11" s="4">
        <v>0.25045909999999999</v>
      </c>
      <c r="I11" s="4">
        <v>73.226399999999998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>
        <v>21671</v>
      </c>
      <c r="P11" t="s">
        <v>58</v>
      </c>
      <c r="Q11" t="s">
        <v>60</v>
      </c>
    </row>
    <row r="12" spans="1:18" x14ac:dyDescent="0.25">
      <c r="A12" s="3" t="s">
        <v>28</v>
      </c>
      <c r="B12" s="4" t="s">
        <v>38</v>
      </c>
      <c r="C12" t="s">
        <v>47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2">
        <v>1.0666070000000001</v>
      </c>
      <c r="H12" s="4">
        <v>1.0666070000000001</v>
      </c>
      <c r="I12" s="4">
        <v>73.226399999999998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>
        <v>21671</v>
      </c>
      <c r="P12" t="s">
        <v>58</v>
      </c>
      <c r="Q12" t="s">
        <v>60</v>
      </c>
    </row>
    <row r="13" spans="1:18" x14ac:dyDescent="0.25">
      <c r="A13" s="3" t="s">
        <v>29</v>
      </c>
      <c r="B13" s="4" t="s">
        <v>38</v>
      </c>
      <c r="C13" t="s">
        <v>47</v>
      </c>
      <c r="D13" t="s">
        <v>26</v>
      </c>
      <c r="E13">
        <v>1</v>
      </c>
      <c r="F13" t="str">
        <f t="shared" si="0"/>
        <v>Average Per Device1-in-10August Monthly System Peak DayAll1</v>
      </c>
      <c r="G13" s="12">
        <v>0.89203619999999995</v>
      </c>
      <c r="H13" s="4">
        <v>0.89203619999999995</v>
      </c>
      <c r="I13" s="4">
        <v>73.226399999999998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>
        <v>21671</v>
      </c>
      <c r="P13" t="s">
        <v>58</v>
      </c>
      <c r="Q13" t="s">
        <v>60</v>
      </c>
    </row>
    <row r="14" spans="1:18" x14ac:dyDescent="0.25">
      <c r="A14" s="3" t="s">
        <v>43</v>
      </c>
      <c r="B14" s="4" t="s">
        <v>38</v>
      </c>
      <c r="C14" t="s">
        <v>47</v>
      </c>
      <c r="D14" t="s">
        <v>26</v>
      </c>
      <c r="E14">
        <v>1</v>
      </c>
      <c r="F14" t="str">
        <f t="shared" si="0"/>
        <v>Aggregate1-in-10August Monthly System Peak DayAll1</v>
      </c>
      <c r="G14" s="12">
        <v>23.114439999999998</v>
      </c>
      <c r="H14" s="4">
        <v>23.114439999999998</v>
      </c>
      <c r="I14" s="4">
        <v>73.226399999999998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>
        <v>21671</v>
      </c>
      <c r="P14" t="s">
        <v>58</v>
      </c>
      <c r="Q14" t="s">
        <v>60</v>
      </c>
    </row>
    <row r="15" spans="1:18" x14ac:dyDescent="0.25">
      <c r="A15" s="3" t="s">
        <v>30</v>
      </c>
      <c r="B15" s="4" t="s">
        <v>38</v>
      </c>
      <c r="C15" t="s">
        <v>37</v>
      </c>
      <c r="D15" t="s">
        <v>57</v>
      </c>
      <c r="E15">
        <v>1</v>
      </c>
      <c r="F15" t="str">
        <f t="shared" si="0"/>
        <v>Average Per Ton1-in-10August Typical Event Day100% Cycling1</v>
      </c>
      <c r="G15" s="12">
        <v>0.20926900000000001</v>
      </c>
      <c r="H15" s="4">
        <v>0.20926900000000001</v>
      </c>
      <c r="I15" s="4">
        <v>70.401499999999999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>
        <v>9073</v>
      </c>
      <c r="P15" t="s">
        <v>58</v>
      </c>
      <c r="Q15" t="s">
        <v>60</v>
      </c>
      <c r="R15" t="s">
        <v>66</v>
      </c>
    </row>
    <row r="16" spans="1:18" x14ac:dyDescent="0.25">
      <c r="A16" s="3" t="s">
        <v>28</v>
      </c>
      <c r="B16" s="4" t="s">
        <v>38</v>
      </c>
      <c r="C16" t="s">
        <v>37</v>
      </c>
      <c r="D16" t="s">
        <v>57</v>
      </c>
      <c r="E16">
        <v>1</v>
      </c>
      <c r="F16" t="str">
        <f t="shared" si="0"/>
        <v>Average Per Premise1-in-10August Typical Event Day100% Cycling1</v>
      </c>
      <c r="G16" s="12">
        <v>0.93969919999999996</v>
      </c>
      <c r="H16" s="4">
        <v>0.93969919999999996</v>
      </c>
      <c r="I16" s="4">
        <v>70.401499999999999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>
        <v>9073</v>
      </c>
      <c r="P16" t="s">
        <v>58</v>
      </c>
      <c r="Q16" t="s">
        <v>60</v>
      </c>
      <c r="R16" t="s">
        <v>66</v>
      </c>
    </row>
    <row r="17" spans="1:18" x14ac:dyDescent="0.25">
      <c r="A17" s="3" t="s">
        <v>29</v>
      </c>
      <c r="B17" s="4" t="s">
        <v>38</v>
      </c>
      <c r="C17" t="s">
        <v>37</v>
      </c>
      <c r="D17" t="s">
        <v>57</v>
      </c>
      <c r="E17">
        <v>1</v>
      </c>
      <c r="F17" t="str">
        <f t="shared" si="0"/>
        <v>Average Per Device1-in-10August Typical Event Day100% Cycling1</v>
      </c>
      <c r="G17" s="12">
        <v>0.76056120000000005</v>
      </c>
      <c r="H17" s="4">
        <v>0.76056120000000005</v>
      </c>
      <c r="I17" s="4">
        <v>70.401499999999999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>
        <v>9073</v>
      </c>
      <c r="P17" t="s">
        <v>58</v>
      </c>
      <c r="Q17" t="s">
        <v>60</v>
      </c>
      <c r="R17" t="s">
        <v>66</v>
      </c>
    </row>
    <row r="18" spans="1:18" x14ac:dyDescent="0.25">
      <c r="A18" s="3" t="s">
        <v>43</v>
      </c>
      <c r="B18" s="4" t="s">
        <v>38</v>
      </c>
      <c r="C18" t="s">
        <v>37</v>
      </c>
      <c r="D18" t="s">
        <v>57</v>
      </c>
      <c r="E18">
        <v>1</v>
      </c>
      <c r="F18" t="str">
        <f t="shared" si="0"/>
        <v>Aggregate1-in-10August Typical Event Day100% Cycling1</v>
      </c>
      <c r="G18" s="12">
        <v>8.5258909999999997</v>
      </c>
      <c r="H18" s="4">
        <v>8.5258909999999997</v>
      </c>
      <c r="I18" s="4">
        <v>70.401499999999999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>
        <v>9073</v>
      </c>
      <c r="P18" t="s">
        <v>58</v>
      </c>
      <c r="Q18" t="s">
        <v>60</v>
      </c>
      <c r="R18" t="s">
        <v>66</v>
      </c>
    </row>
    <row r="19" spans="1:18" x14ac:dyDescent="0.25">
      <c r="A19" s="3" t="s">
        <v>30</v>
      </c>
      <c r="B19" s="4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2">
        <v>0.27041340000000003</v>
      </c>
      <c r="H19" s="4">
        <v>0.27041340000000003</v>
      </c>
      <c r="I19" s="4">
        <v>70.171400000000006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>
        <v>12598</v>
      </c>
      <c r="P19" t="s">
        <v>58</v>
      </c>
      <c r="Q19" t="s">
        <v>60</v>
      </c>
      <c r="R19" t="s">
        <v>66</v>
      </c>
    </row>
    <row r="20" spans="1:18" x14ac:dyDescent="0.25">
      <c r="A20" s="3" t="s">
        <v>28</v>
      </c>
      <c r="B20" s="4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2">
        <v>1.1064449999999999</v>
      </c>
      <c r="H20" s="4">
        <v>1.1064449999999999</v>
      </c>
      <c r="I20" s="4">
        <v>70.171400000000006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>
        <v>12598</v>
      </c>
      <c r="P20" t="s">
        <v>58</v>
      </c>
      <c r="Q20" t="s">
        <v>60</v>
      </c>
      <c r="R20" t="s">
        <v>66</v>
      </c>
    </row>
    <row r="21" spans="1:18" x14ac:dyDescent="0.25">
      <c r="A21" s="3" t="s">
        <v>29</v>
      </c>
      <c r="B21" s="4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2">
        <v>0.94810229999999995</v>
      </c>
      <c r="H21" s="4">
        <v>0.94810229999999995</v>
      </c>
      <c r="I21" s="4">
        <v>70.171400000000006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>
        <v>12598</v>
      </c>
      <c r="P21" t="s">
        <v>58</v>
      </c>
      <c r="Q21" t="s">
        <v>60</v>
      </c>
      <c r="R21" t="s">
        <v>66</v>
      </c>
    </row>
    <row r="22" spans="1:18" x14ac:dyDescent="0.25">
      <c r="A22" s="3" t="s">
        <v>43</v>
      </c>
      <c r="B22" s="4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2">
        <v>13.939</v>
      </c>
      <c r="H22" s="4">
        <v>13.939</v>
      </c>
      <c r="I22" s="4">
        <v>70.171400000000006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>
        <v>12598</v>
      </c>
      <c r="P22" t="s">
        <v>58</v>
      </c>
      <c r="Q22" t="s">
        <v>60</v>
      </c>
      <c r="R22" t="s">
        <v>66</v>
      </c>
    </row>
    <row r="23" spans="1:18" x14ac:dyDescent="0.25">
      <c r="A23" s="3" t="s">
        <v>30</v>
      </c>
      <c r="B23" s="4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2">
        <v>0.24481220000000001</v>
      </c>
      <c r="H23" s="4">
        <v>0.24481220000000001</v>
      </c>
      <c r="I23" s="4">
        <v>70.267700000000005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>
        <v>21671</v>
      </c>
      <c r="P23" t="s">
        <v>58</v>
      </c>
      <c r="Q23" t="s">
        <v>60</v>
      </c>
    </row>
    <row r="24" spans="1:18" x14ac:dyDescent="0.25">
      <c r="A24" s="3" t="s">
        <v>28</v>
      </c>
      <c r="B24" s="4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2">
        <v>1.042559</v>
      </c>
      <c r="H24" s="4">
        <v>1.042559</v>
      </c>
      <c r="I24" s="4">
        <v>70.267700000000005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>
        <v>21671</v>
      </c>
      <c r="P24" t="s">
        <v>58</v>
      </c>
      <c r="Q24" t="s">
        <v>60</v>
      </c>
    </row>
    <row r="25" spans="1:18" x14ac:dyDescent="0.25">
      <c r="A25" s="3" t="s">
        <v>29</v>
      </c>
      <c r="B25" s="4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2">
        <v>0.87192429999999999</v>
      </c>
      <c r="H25" s="4">
        <v>0.87192440000000004</v>
      </c>
      <c r="I25" s="4">
        <v>70.267700000000005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>
        <v>21671</v>
      </c>
      <c r="P25" t="s">
        <v>58</v>
      </c>
      <c r="Q25" t="s">
        <v>60</v>
      </c>
    </row>
    <row r="26" spans="1:18" x14ac:dyDescent="0.25">
      <c r="A26" s="3" t="s">
        <v>43</v>
      </c>
      <c r="B26" s="4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2">
        <v>22.593299999999999</v>
      </c>
      <c r="H26" s="4">
        <v>22.593299999999999</v>
      </c>
      <c r="I26" s="4">
        <v>70.267700000000005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>
        <v>21671</v>
      </c>
      <c r="P26" t="s">
        <v>58</v>
      </c>
      <c r="Q26" t="s">
        <v>60</v>
      </c>
    </row>
    <row r="27" spans="1:18" x14ac:dyDescent="0.25">
      <c r="A27" s="3" t="s">
        <v>30</v>
      </c>
      <c r="B27" s="4" t="s">
        <v>38</v>
      </c>
      <c r="C27" t="s">
        <v>48</v>
      </c>
      <c r="D27" t="s">
        <v>57</v>
      </c>
      <c r="E27">
        <v>1</v>
      </c>
      <c r="F27" t="str">
        <f t="shared" si="0"/>
        <v>Average Per Ton1-in-10July Monthly System Peak Day100% Cycling1</v>
      </c>
      <c r="G27" s="12">
        <v>0.21063229999999999</v>
      </c>
      <c r="H27" s="4">
        <v>0.21063229999999999</v>
      </c>
      <c r="I27" s="4">
        <v>71.399900000000002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>
        <v>9073</v>
      </c>
      <c r="P27" t="s">
        <v>58</v>
      </c>
      <c r="Q27" t="s">
        <v>60</v>
      </c>
      <c r="R27" t="s">
        <v>67</v>
      </c>
    </row>
    <row r="28" spans="1:18" x14ac:dyDescent="0.25">
      <c r="A28" s="3" t="s">
        <v>28</v>
      </c>
      <c r="B28" s="4" t="s">
        <v>38</v>
      </c>
      <c r="C28" t="s">
        <v>48</v>
      </c>
      <c r="D28" t="s">
        <v>57</v>
      </c>
      <c r="E28">
        <v>1</v>
      </c>
      <c r="F28" t="str">
        <f t="shared" si="0"/>
        <v>Average Per Premise1-in-10July Monthly System Peak Day100% Cycling1</v>
      </c>
      <c r="G28" s="12">
        <v>0.94582100000000002</v>
      </c>
      <c r="H28" s="4">
        <v>0.94582089999999996</v>
      </c>
      <c r="I28" s="4">
        <v>71.399900000000002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>
        <v>9073</v>
      </c>
      <c r="P28" t="s">
        <v>58</v>
      </c>
      <c r="Q28" t="s">
        <v>60</v>
      </c>
      <c r="R28" t="s">
        <v>67</v>
      </c>
    </row>
    <row r="29" spans="1:18" x14ac:dyDescent="0.25">
      <c r="A29" s="3" t="s">
        <v>29</v>
      </c>
      <c r="B29" s="4" t="s">
        <v>38</v>
      </c>
      <c r="C29" t="s">
        <v>48</v>
      </c>
      <c r="D29" t="s">
        <v>57</v>
      </c>
      <c r="E29">
        <v>1</v>
      </c>
      <c r="F29" t="str">
        <f t="shared" si="0"/>
        <v>Average Per Device1-in-10July Monthly System Peak Day100% Cycling1</v>
      </c>
      <c r="G29" s="12">
        <v>0.76551599999999997</v>
      </c>
      <c r="H29" s="4">
        <v>0.76551590000000003</v>
      </c>
      <c r="I29" s="4">
        <v>71.399900000000002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>
        <v>9073</v>
      </c>
      <c r="P29" t="s">
        <v>58</v>
      </c>
      <c r="Q29" t="s">
        <v>60</v>
      </c>
      <c r="R29" t="s">
        <v>67</v>
      </c>
    </row>
    <row r="30" spans="1:18" x14ac:dyDescent="0.25">
      <c r="A30" s="3" t="s">
        <v>43</v>
      </c>
      <c r="B30" s="4" t="s">
        <v>38</v>
      </c>
      <c r="C30" t="s">
        <v>48</v>
      </c>
      <c r="D30" t="s">
        <v>57</v>
      </c>
      <c r="E30">
        <v>1</v>
      </c>
      <c r="F30" t="str">
        <f t="shared" si="0"/>
        <v>Aggregate1-in-10July Monthly System Peak Day100% Cycling1</v>
      </c>
      <c r="G30" s="12">
        <v>8.5814339999999998</v>
      </c>
      <c r="H30" s="4">
        <v>8.5814330000000005</v>
      </c>
      <c r="I30" s="4">
        <v>71.399900000000002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>
        <v>9073</v>
      </c>
      <c r="P30" t="s">
        <v>58</v>
      </c>
      <c r="Q30" t="s">
        <v>60</v>
      </c>
      <c r="R30" t="s">
        <v>67</v>
      </c>
    </row>
    <row r="31" spans="1:18" x14ac:dyDescent="0.25">
      <c r="A31" s="3" t="s">
        <v>30</v>
      </c>
      <c r="B31" s="4" t="s">
        <v>38</v>
      </c>
      <c r="C31" t="s">
        <v>48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2">
        <v>0.27103630000000001</v>
      </c>
      <c r="H31" s="4">
        <v>0.27103630000000001</v>
      </c>
      <c r="I31" s="4">
        <v>71.201599999999999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>
        <v>12598</v>
      </c>
      <c r="P31" t="s">
        <v>58</v>
      </c>
      <c r="Q31" t="s">
        <v>60</v>
      </c>
      <c r="R31" t="s">
        <v>67</v>
      </c>
    </row>
    <row r="32" spans="1:18" x14ac:dyDescent="0.25">
      <c r="A32" s="3" t="s">
        <v>28</v>
      </c>
      <c r="B32" s="4" t="s">
        <v>38</v>
      </c>
      <c r="C32" t="s">
        <v>48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2">
        <v>1.108994</v>
      </c>
      <c r="H32" s="4">
        <v>1.108994</v>
      </c>
      <c r="I32" s="4">
        <v>71.201599999999999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>
        <v>12598</v>
      </c>
      <c r="P32" t="s">
        <v>58</v>
      </c>
      <c r="Q32" t="s">
        <v>60</v>
      </c>
      <c r="R32" t="s">
        <v>67</v>
      </c>
    </row>
    <row r="33" spans="1:18" x14ac:dyDescent="0.25">
      <c r="A33" s="3" t="s">
        <v>29</v>
      </c>
      <c r="B33" s="4" t="s">
        <v>38</v>
      </c>
      <c r="C33" t="s">
        <v>48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2">
        <v>0.95028630000000003</v>
      </c>
      <c r="H33" s="4">
        <v>0.95028639999999998</v>
      </c>
      <c r="I33" s="4">
        <v>71.201599999999999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>
        <v>12598</v>
      </c>
      <c r="P33" t="s">
        <v>58</v>
      </c>
      <c r="Q33" t="s">
        <v>60</v>
      </c>
      <c r="R33" t="s">
        <v>67</v>
      </c>
    </row>
    <row r="34" spans="1:18" x14ac:dyDescent="0.25">
      <c r="A34" s="3" t="s">
        <v>43</v>
      </c>
      <c r="B34" s="4" t="s">
        <v>38</v>
      </c>
      <c r="C34" t="s">
        <v>48</v>
      </c>
      <c r="D34" t="s">
        <v>31</v>
      </c>
      <c r="E34">
        <v>1</v>
      </c>
      <c r="F34" t="str">
        <f t="shared" si="0"/>
        <v>Aggregate1-in-10July Monthly System Peak Day50% Cycling1</v>
      </c>
      <c r="G34" s="12">
        <v>13.971109999999999</v>
      </c>
      <c r="H34" s="4">
        <v>13.971109999999999</v>
      </c>
      <c r="I34" s="4">
        <v>71.201599999999999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>
        <v>12598</v>
      </c>
      <c r="P34" t="s">
        <v>58</v>
      </c>
      <c r="Q34" t="s">
        <v>60</v>
      </c>
      <c r="R34" t="s">
        <v>67</v>
      </c>
    </row>
    <row r="35" spans="1:18" x14ac:dyDescent="0.25">
      <c r="A35" s="3" t="s">
        <v>30</v>
      </c>
      <c r="B35" s="4" t="s">
        <v>38</v>
      </c>
      <c r="C35" t="s">
        <v>48</v>
      </c>
      <c r="D35" t="s">
        <v>26</v>
      </c>
      <c r="E35">
        <v>1</v>
      </c>
      <c r="F35" t="str">
        <f t="shared" si="0"/>
        <v>Average Per Ton1-in-10July Monthly System Peak DayAll1</v>
      </c>
      <c r="G35" s="12">
        <v>0.2457452</v>
      </c>
      <c r="H35" s="4">
        <v>0.2457452</v>
      </c>
      <c r="I35" s="4">
        <v>71.284599999999998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>
        <v>21671</v>
      </c>
      <c r="P35" t="s">
        <v>58</v>
      </c>
      <c r="Q35" t="s">
        <v>60</v>
      </c>
    </row>
    <row r="36" spans="1:18" x14ac:dyDescent="0.25">
      <c r="A36" s="3" t="s">
        <v>28</v>
      </c>
      <c r="B36" s="4" t="s">
        <v>38</v>
      </c>
      <c r="C36" t="s">
        <v>48</v>
      </c>
      <c r="D36" t="s">
        <v>26</v>
      </c>
      <c r="E36">
        <v>1</v>
      </c>
      <c r="F36" t="str">
        <f t="shared" si="0"/>
        <v>Average Per Premise1-in-10July Monthly System Peak DayAll1</v>
      </c>
      <c r="G36" s="12">
        <v>1.046532</v>
      </c>
      <c r="H36" s="4">
        <v>1.046532</v>
      </c>
      <c r="I36" s="4">
        <v>71.284599999999998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>
        <v>21671</v>
      </c>
      <c r="P36" t="s">
        <v>58</v>
      </c>
      <c r="Q36" t="s">
        <v>60</v>
      </c>
    </row>
    <row r="37" spans="1:18" x14ac:dyDescent="0.25">
      <c r="A37" s="3" t="s">
        <v>29</v>
      </c>
      <c r="B37" s="4" t="s">
        <v>38</v>
      </c>
      <c r="C37" t="s">
        <v>48</v>
      </c>
      <c r="D37" t="s">
        <v>26</v>
      </c>
      <c r="E37">
        <v>1</v>
      </c>
      <c r="F37" t="str">
        <f t="shared" si="0"/>
        <v>Average Per Device1-in-10July Monthly System Peak DayAll1</v>
      </c>
      <c r="G37" s="12">
        <v>0.87524709999999994</v>
      </c>
      <c r="H37" s="4">
        <v>0.87524709999999994</v>
      </c>
      <c r="I37" s="4">
        <v>71.284599999999998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>
        <v>21671</v>
      </c>
      <c r="P37" t="s">
        <v>58</v>
      </c>
      <c r="Q37" t="s">
        <v>60</v>
      </c>
    </row>
    <row r="38" spans="1:18" x14ac:dyDescent="0.25">
      <c r="A38" s="3" t="s">
        <v>43</v>
      </c>
      <c r="B38" s="4" t="s">
        <v>38</v>
      </c>
      <c r="C38" t="s">
        <v>48</v>
      </c>
      <c r="D38" t="s">
        <v>26</v>
      </c>
      <c r="E38">
        <v>1</v>
      </c>
      <c r="F38" t="str">
        <f t="shared" si="0"/>
        <v>Aggregate1-in-10July Monthly System Peak DayAll1</v>
      </c>
      <c r="G38" s="12">
        <v>22.679400000000001</v>
      </c>
      <c r="H38" s="4">
        <v>22.679400000000001</v>
      </c>
      <c r="I38" s="4">
        <v>71.284599999999998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>
        <v>21671</v>
      </c>
      <c r="P38" t="s">
        <v>58</v>
      </c>
      <c r="Q38" t="s">
        <v>60</v>
      </c>
    </row>
    <row r="39" spans="1:18" x14ac:dyDescent="0.25">
      <c r="A39" s="3" t="s">
        <v>30</v>
      </c>
      <c r="B39" s="4" t="s">
        <v>38</v>
      </c>
      <c r="C39" t="s">
        <v>49</v>
      </c>
      <c r="D39" t="s">
        <v>57</v>
      </c>
      <c r="E39">
        <v>1</v>
      </c>
      <c r="F39" t="str">
        <f t="shared" si="0"/>
        <v>Average Per Ton1-in-10June Monthly System Peak Day100% Cycling1</v>
      </c>
      <c r="G39" s="12">
        <v>0.17516100000000001</v>
      </c>
      <c r="H39" s="4">
        <v>0.17516100000000001</v>
      </c>
      <c r="I39" s="4">
        <v>65.816699999999997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>
        <v>9073</v>
      </c>
      <c r="P39" t="s">
        <v>58</v>
      </c>
      <c r="Q39" t="s">
        <v>60</v>
      </c>
      <c r="R39" t="s">
        <v>68</v>
      </c>
    </row>
    <row r="40" spans="1:18" x14ac:dyDescent="0.25">
      <c r="A40" s="3" t="s">
        <v>28</v>
      </c>
      <c r="B40" s="4" t="s">
        <v>38</v>
      </c>
      <c r="C40" t="s">
        <v>49</v>
      </c>
      <c r="D40" t="s">
        <v>57</v>
      </c>
      <c r="E40">
        <v>1</v>
      </c>
      <c r="F40" t="str">
        <f t="shared" si="0"/>
        <v>Average Per Premise1-in-10June Monthly System Peak Day100% Cycling1</v>
      </c>
      <c r="G40" s="12">
        <v>0.78654100000000005</v>
      </c>
      <c r="H40" s="4">
        <v>0.78654100000000005</v>
      </c>
      <c r="I40" s="4">
        <v>65.816699999999997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>
        <v>9073</v>
      </c>
      <c r="P40" t="s">
        <v>58</v>
      </c>
      <c r="Q40" t="s">
        <v>60</v>
      </c>
      <c r="R40" t="s">
        <v>68</v>
      </c>
    </row>
    <row r="41" spans="1:18" x14ac:dyDescent="0.25">
      <c r="A41" s="3" t="s">
        <v>29</v>
      </c>
      <c r="B41" s="4" t="s">
        <v>38</v>
      </c>
      <c r="C41" t="s">
        <v>49</v>
      </c>
      <c r="D41" t="s">
        <v>57</v>
      </c>
      <c r="E41">
        <v>1</v>
      </c>
      <c r="F41" t="str">
        <f t="shared" si="0"/>
        <v>Average Per Device1-in-10June Monthly System Peak Day100% Cycling1</v>
      </c>
      <c r="G41" s="12">
        <v>0.6366001</v>
      </c>
      <c r="H41" s="4">
        <v>0.6366001</v>
      </c>
      <c r="I41" s="4">
        <v>65.816699999999997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>
        <v>9073</v>
      </c>
      <c r="P41" t="s">
        <v>58</v>
      </c>
      <c r="Q41" t="s">
        <v>60</v>
      </c>
      <c r="R41" t="s">
        <v>68</v>
      </c>
    </row>
    <row r="42" spans="1:18" x14ac:dyDescent="0.25">
      <c r="A42" s="3" t="s">
        <v>43</v>
      </c>
      <c r="B42" s="4" t="s">
        <v>38</v>
      </c>
      <c r="C42" t="s">
        <v>49</v>
      </c>
      <c r="D42" t="s">
        <v>57</v>
      </c>
      <c r="E42">
        <v>1</v>
      </c>
      <c r="F42" t="str">
        <f t="shared" si="0"/>
        <v>Aggregate1-in-10June Monthly System Peak Day100% Cycling1</v>
      </c>
      <c r="G42" s="12">
        <v>7.1362860000000001</v>
      </c>
      <c r="H42" s="4">
        <v>7.1362860000000001</v>
      </c>
      <c r="I42" s="4">
        <v>65.816699999999997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>
        <v>9073</v>
      </c>
      <c r="P42" t="s">
        <v>58</v>
      </c>
      <c r="Q42" t="s">
        <v>60</v>
      </c>
      <c r="R42" t="s">
        <v>68</v>
      </c>
    </row>
    <row r="43" spans="1:18" x14ac:dyDescent="0.25">
      <c r="A43" s="3" t="s">
        <v>30</v>
      </c>
      <c r="B43" s="4" t="s">
        <v>38</v>
      </c>
      <c r="C43" t="s">
        <v>49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2">
        <v>0.24387880000000001</v>
      </c>
      <c r="H43" s="4">
        <v>0.24387880000000001</v>
      </c>
      <c r="I43" s="4">
        <v>65.535700000000006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>
        <v>12598</v>
      </c>
      <c r="P43" t="s">
        <v>58</v>
      </c>
      <c r="Q43" t="s">
        <v>60</v>
      </c>
      <c r="R43" t="s">
        <v>68</v>
      </c>
    </row>
    <row r="44" spans="1:18" x14ac:dyDescent="0.25">
      <c r="A44" s="3" t="s">
        <v>28</v>
      </c>
      <c r="B44" s="4" t="s">
        <v>38</v>
      </c>
      <c r="C44" t="s">
        <v>49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2">
        <v>0.99787429999999999</v>
      </c>
      <c r="H44" s="4">
        <v>0.99787429999999999</v>
      </c>
      <c r="I44" s="4">
        <v>65.535700000000006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>
        <v>12598</v>
      </c>
      <c r="P44" t="s">
        <v>58</v>
      </c>
      <c r="Q44" t="s">
        <v>60</v>
      </c>
      <c r="R44" t="s">
        <v>68</v>
      </c>
    </row>
    <row r="45" spans="1:18" x14ac:dyDescent="0.25">
      <c r="A45" s="3" t="s">
        <v>29</v>
      </c>
      <c r="B45" s="4" t="s">
        <v>38</v>
      </c>
      <c r="C45" t="s">
        <v>49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2">
        <v>0.85506870000000001</v>
      </c>
      <c r="H45" s="4">
        <v>0.85506870000000001</v>
      </c>
      <c r="I45" s="4">
        <v>65.535700000000006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>
        <v>12598</v>
      </c>
      <c r="P45" t="s">
        <v>58</v>
      </c>
      <c r="Q45" t="s">
        <v>60</v>
      </c>
      <c r="R45" t="s">
        <v>68</v>
      </c>
    </row>
    <row r="46" spans="1:18" x14ac:dyDescent="0.25">
      <c r="A46" s="3" t="s">
        <v>43</v>
      </c>
      <c r="B46" s="4" t="s">
        <v>38</v>
      </c>
      <c r="C46" t="s">
        <v>49</v>
      </c>
      <c r="D46" t="s">
        <v>31</v>
      </c>
      <c r="E46">
        <v>1</v>
      </c>
      <c r="F46" t="str">
        <f t="shared" si="0"/>
        <v>Aggregate1-in-10June Monthly System Peak Day50% Cycling1</v>
      </c>
      <c r="G46" s="12">
        <v>12.57122</v>
      </c>
      <c r="H46" s="4">
        <v>12.57122</v>
      </c>
      <c r="I46" s="4">
        <v>65.535700000000006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>
        <v>12598</v>
      </c>
      <c r="P46" t="s">
        <v>58</v>
      </c>
      <c r="Q46" t="s">
        <v>60</v>
      </c>
      <c r="R46" t="s">
        <v>68</v>
      </c>
    </row>
    <row r="47" spans="1:18" x14ac:dyDescent="0.25">
      <c r="A47" s="3" t="s">
        <v>30</v>
      </c>
      <c r="B47" s="4" t="s">
        <v>38</v>
      </c>
      <c r="C47" t="s">
        <v>49</v>
      </c>
      <c r="D47" t="s">
        <v>26</v>
      </c>
      <c r="E47">
        <v>1</v>
      </c>
      <c r="F47" t="str">
        <f t="shared" si="0"/>
        <v>Average Per Ton1-in-10June Monthly System Peak DayAll1</v>
      </c>
      <c r="G47" s="12">
        <v>0.21510670000000001</v>
      </c>
      <c r="H47" s="4">
        <v>0.21510660000000001</v>
      </c>
      <c r="I47" s="4">
        <v>65.653400000000005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>
        <v>21671</v>
      </c>
      <c r="P47" t="s">
        <v>58</v>
      </c>
      <c r="Q47" t="s">
        <v>60</v>
      </c>
    </row>
    <row r="48" spans="1:18" x14ac:dyDescent="0.25">
      <c r="A48" s="3" t="s">
        <v>28</v>
      </c>
      <c r="B48" s="4" t="s">
        <v>38</v>
      </c>
      <c r="C48" t="s">
        <v>49</v>
      </c>
      <c r="D48" t="s">
        <v>26</v>
      </c>
      <c r="E48">
        <v>1</v>
      </c>
      <c r="F48" t="str">
        <f t="shared" si="0"/>
        <v>Average Per Premise1-in-10June Monthly System Peak DayAll1</v>
      </c>
      <c r="G48" s="12">
        <v>0.91605490000000001</v>
      </c>
      <c r="H48" s="4">
        <v>0.91605490000000001</v>
      </c>
      <c r="I48" s="4">
        <v>65.653400000000005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>
        <v>21671</v>
      </c>
      <c r="P48" t="s">
        <v>58</v>
      </c>
      <c r="Q48" t="s">
        <v>60</v>
      </c>
    </row>
    <row r="49" spans="1:18" x14ac:dyDescent="0.25">
      <c r="A49" s="3" t="s">
        <v>29</v>
      </c>
      <c r="B49" s="4" t="s">
        <v>38</v>
      </c>
      <c r="C49" t="s">
        <v>49</v>
      </c>
      <c r="D49" t="s">
        <v>26</v>
      </c>
      <c r="E49">
        <v>1</v>
      </c>
      <c r="F49" t="str">
        <f t="shared" si="0"/>
        <v>Average Per Device1-in-10June Monthly System Peak DayAll1</v>
      </c>
      <c r="G49" s="12">
        <v>0.76612480000000005</v>
      </c>
      <c r="H49" s="4">
        <v>0.76612480000000005</v>
      </c>
      <c r="I49" s="4">
        <v>65.653400000000005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>
        <v>21671</v>
      </c>
      <c r="P49" t="s">
        <v>58</v>
      </c>
      <c r="Q49" t="s">
        <v>60</v>
      </c>
    </row>
    <row r="50" spans="1:18" x14ac:dyDescent="0.25">
      <c r="A50" s="3" t="s">
        <v>43</v>
      </c>
      <c r="B50" s="4" t="s">
        <v>38</v>
      </c>
      <c r="C50" t="s">
        <v>49</v>
      </c>
      <c r="D50" t="s">
        <v>26</v>
      </c>
      <c r="E50">
        <v>1</v>
      </c>
      <c r="F50" t="str">
        <f t="shared" si="0"/>
        <v>Aggregate1-in-10June Monthly System Peak DayAll1</v>
      </c>
      <c r="G50" s="12">
        <v>19.85183</v>
      </c>
      <c r="H50" s="4">
        <v>19.85183</v>
      </c>
      <c r="I50" s="4">
        <v>65.653400000000005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>
        <v>21671</v>
      </c>
      <c r="P50" t="s">
        <v>58</v>
      </c>
      <c r="Q50" t="s">
        <v>60</v>
      </c>
    </row>
    <row r="51" spans="1:18" x14ac:dyDescent="0.25">
      <c r="A51" s="3" t="s">
        <v>30</v>
      </c>
      <c r="B51" s="4" t="s">
        <v>38</v>
      </c>
      <c r="C51" t="s">
        <v>50</v>
      </c>
      <c r="D51" t="s">
        <v>57</v>
      </c>
      <c r="E51">
        <v>1</v>
      </c>
      <c r="F51" t="str">
        <f t="shared" si="0"/>
        <v>Average Per Ton1-in-10May Monthly System Peak Day100% Cycling1</v>
      </c>
      <c r="G51" s="12">
        <v>0.19435910000000001</v>
      </c>
      <c r="H51" s="4">
        <v>0.19435910000000001</v>
      </c>
      <c r="I51" s="4">
        <v>66.835499999999996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>
        <v>9073</v>
      </c>
      <c r="P51" t="s">
        <v>58</v>
      </c>
      <c r="Q51" t="s">
        <v>60</v>
      </c>
      <c r="R51" t="s">
        <v>69</v>
      </c>
    </row>
    <row r="52" spans="1:18" x14ac:dyDescent="0.25">
      <c r="A52" s="3" t="s">
        <v>28</v>
      </c>
      <c r="B52" s="4" t="s">
        <v>38</v>
      </c>
      <c r="C52" t="s">
        <v>50</v>
      </c>
      <c r="D52" t="s">
        <v>57</v>
      </c>
      <c r="E52">
        <v>1</v>
      </c>
      <c r="F52" t="str">
        <f t="shared" si="0"/>
        <v>Average Per Premise1-in-10May Monthly System Peak Day100% Cycling1</v>
      </c>
      <c r="G52" s="12">
        <v>0.87274799999999997</v>
      </c>
      <c r="H52" s="4">
        <v>0.87274790000000002</v>
      </c>
      <c r="I52" s="4">
        <v>66.835499999999996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>
        <v>9073</v>
      </c>
      <c r="P52" t="s">
        <v>58</v>
      </c>
      <c r="Q52" t="s">
        <v>60</v>
      </c>
      <c r="R52" t="s">
        <v>69</v>
      </c>
    </row>
    <row r="53" spans="1:18" x14ac:dyDescent="0.25">
      <c r="A53" s="3" t="s">
        <v>29</v>
      </c>
      <c r="B53" s="4" t="s">
        <v>38</v>
      </c>
      <c r="C53" t="s">
        <v>50</v>
      </c>
      <c r="D53" t="s">
        <v>57</v>
      </c>
      <c r="E53">
        <v>1</v>
      </c>
      <c r="F53" t="str">
        <f t="shared" si="0"/>
        <v>Average Per Device1-in-10May Monthly System Peak Day100% Cycling1</v>
      </c>
      <c r="G53" s="12">
        <v>0.70637309999999998</v>
      </c>
      <c r="H53" s="4">
        <v>0.70637309999999998</v>
      </c>
      <c r="I53" s="4">
        <v>66.835499999999996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>
        <v>9073</v>
      </c>
      <c r="P53" t="s">
        <v>58</v>
      </c>
      <c r="Q53" t="s">
        <v>60</v>
      </c>
      <c r="R53" t="s">
        <v>69</v>
      </c>
    </row>
    <row r="54" spans="1:18" x14ac:dyDescent="0.25">
      <c r="A54" s="3" t="s">
        <v>43</v>
      </c>
      <c r="B54" s="4" t="s">
        <v>38</v>
      </c>
      <c r="C54" t="s">
        <v>50</v>
      </c>
      <c r="D54" t="s">
        <v>57</v>
      </c>
      <c r="E54">
        <v>1</v>
      </c>
      <c r="F54" t="str">
        <f t="shared" si="0"/>
        <v>Aggregate1-in-10May Monthly System Peak Day100% Cycling1</v>
      </c>
      <c r="G54" s="12">
        <v>7.9184419999999998</v>
      </c>
      <c r="H54" s="4">
        <v>7.9184419999999998</v>
      </c>
      <c r="I54" s="4">
        <v>66.835499999999996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>
        <v>9073</v>
      </c>
      <c r="P54" t="s">
        <v>58</v>
      </c>
      <c r="Q54" t="s">
        <v>60</v>
      </c>
      <c r="R54" t="s">
        <v>69</v>
      </c>
    </row>
    <row r="55" spans="1:18" x14ac:dyDescent="0.25">
      <c r="A55" s="3" t="s">
        <v>30</v>
      </c>
      <c r="B55" s="4" t="s">
        <v>38</v>
      </c>
      <c r="C55" t="s">
        <v>50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2">
        <v>0.25834499999999999</v>
      </c>
      <c r="H55" s="4">
        <v>0.25834499999999999</v>
      </c>
      <c r="I55" s="4">
        <v>66.2971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>
        <v>12598</v>
      </c>
      <c r="P55" t="s">
        <v>58</v>
      </c>
      <c r="Q55" t="s">
        <v>60</v>
      </c>
      <c r="R55" t="s">
        <v>69</v>
      </c>
    </row>
    <row r="56" spans="1:18" x14ac:dyDescent="0.25">
      <c r="A56" s="3" t="s">
        <v>28</v>
      </c>
      <c r="B56" s="4" t="s">
        <v>38</v>
      </c>
      <c r="C56" t="s">
        <v>50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2">
        <v>1.0570660000000001</v>
      </c>
      <c r="H56" s="4">
        <v>1.0570660000000001</v>
      </c>
      <c r="I56" s="4">
        <v>66.2971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>
        <v>12598</v>
      </c>
      <c r="P56" t="s">
        <v>58</v>
      </c>
      <c r="Q56" t="s">
        <v>60</v>
      </c>
      <c r="R56" t="s">
        <v>69</v>
      </c>
    </row>
    <row r="57" spans="1:18" x14ac:dyDescent="0.25">
      <c r="A57" s="3" t="s">
        <v>29</v>
      </c>
      <c r="B57" s="4" t="s">
        <v>38</v>
      </c>
      <c r="C57" t="s">
        <v>50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2">
        <v>0.90578910000000001</v>
      </c>
      <c r="H57" s="4">
        <v>0.90578910000000001</v>
      </c>
      <c r="I57" s="4">
        <v>66.2971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>
        <v>12598</v>
      </c>
      <c r="P57" t="s">
        <v>58</v>
      </c>
      <c r="Q57" t="s">
        <v>60</v>
      </c>
      <c r="R57" t="s">
        <v>69</v>
      </c>
    </row>
    <row r="58" spans="1:18" x14ac:dyDescent="0.25">
      <c r="A58" s="3" t="s">
        <v>43</v>
      </c>
      <c r="B58" s="4" t="s">
        <v>38</v>
      </c>
      <c r="C58" t="s">
        <v>50</v>
      </c>
      <c r="D58" t="s">
        <v>31</v>
      </c>
      <c r="E58">
        <v>1</v>
      </c>
      <c r="F58" t="str">
        <f t="shared" si="0"/>
        <v>Aggregate1-in-10May Monthly System Peak Day50% Cycling1</v>
      </c>
      <c r="G58" s="12">
        <v>13.31691</v>
      </c>
      <c r="H58" s="4">
        <v>13.31691</v>
      </c>
      <c r="I58" s="4">
        <v>66.2971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>
        <v>12598</v>
      </c>
      <c r="P58" t="s">
        <v>58</v>
      </c>
      <c r="Q58" t="s">
        <v>60</v>
      </c>
      <c r="R58" t="s">
        <v>69</v>
      </c>
    </row>
    <row r="59" spans="1:18" x14ac:dyDescent="0.25">
      <c r="A59" s="3" t="s">
        <v>30</v>
      </c>
      <c r="B59" s="4" t="s">
        <v>38</v>
      </c>
      <c r="C59" t="s">
        <v>50</v>
      </c>
      <c r="D59" t="s">
        <v>26</v>
      </c>
      <c r="E59">
        <v>1</v>
      </c>
      <c r="F59" t="str">
        <f t="shared" si="0"/>
        <v>Average Per Ton1-in-10May Monthly System Peak DayAll1</v>
      </c>
      <c r="G59" s="12">
        <v>0.23155410000000001</v>
      </c>
      <c r="H59" s="4">
        <v>0.23155410000000001</v>
      </c>
      <c r="I59" s="4">
        <v>66.522599999999997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>
        <v>21671</v>
      </c>
      <c r="P59" t="s">
        <v>58</v>
      </c>
      <c r="Q59" t="s">
        <v>60</v>
      </c>
    </row>
    <row r="60" spans="1:18" x14ac:dyDescent="0.25">
      <c r="A60" s="3" t="s">
        <v>28</v>
      </c>
      <c r="B60" s="4" t="s">
        <v>38</v>
      </c>
      <c r="C60" t="s">
        <v>50</v>
      </c>
      <c r="D60" t="s">
        <v>26</v>
      </c>
      <c r="E60">
        <v>1</v>
      </c>
      <c r="F60" t="str">
        <f t="shared" si="0"/>
        <v>Average Per Premise1-in-10May Monthly System Peak DayAll1</v>
      </c>
      <c r="G60" s="12">
        <v>0.98609829999999998</v>
      </c>
      <c r="H60" s="4">
        <v>0.98609820000000004</v>
      </c>
      <c r="I60" s="4">
        <v>66.522599999999997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>
        <v>21671</v>
      </c>
      <c r="P60" t="s">
        <v>58</v>
      </c>
      <c r="Q60" t="s">
        <v>60</v>
      </c>
    </row>
    <row r="61" spans="1:18" x14ac:dyDescent="0.25">
      <c r="A61" s="3" t="s">
        <v>29</v>
      </c>
      <c r="B61" s="4" t="s">
        <v>38</v>
      </c>
      <c r="C61" t="s">
        <v>50</v>
      </c>
      <c r="D61" t="s">
        <v>26</v>
      </c>
      <c r="E61">
        <v>1</v>
      </c>
      <c r="F61" t="str">
        <f t="shared" si="0"/>
        <v>Average Per Device1-in-10May Monthly System Peak DayAll1</v>
      </c>
      <c r="G61" s="12">
        <v>0.8247042</v>
      </c>
      <c r="H61" s="4">
        <v>0.8247042</v>
      </c>
      <c r="I61" s="4">
        <v>66.522599999999997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>
        <v>21671</v>
      </c>
      <c r="P61" t="s">
        <v>58</v>
      </c>
      <c r="Q61" t="s">
        <v>60</v>
      </c>
    </row>
    <row r="62" spans="1:18" x14ac:dyDescent="0.25">
      <c r="A62" s="3" t="s">
        <v>43</v>
      </c>
      <c r="B62" s="4" t="s">
        <v>38</v>
      </c>
      <c r="C62" t="s">
        <v>50</v>
      </c>
      <c r="D62" t="s">
        <v>26</v>
      </c>
      <c r="E62">
        <v>1</v>
      </c>
      <c r="F62" t="str">
        <f t="shared" si="0"/>
        <v>Aggregate1-in-10May Monthly System Peak DayAll1</v>
      </c>
      <c r="G62" s="12">
        <v>21.36974</v>
      </c>
      <c r="H62" s="4">
        <v>21.36974</v>
      </c>
      <c r="I62" s="4">
        <v>66.522599999999997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>
        <v>21671</v>
      </c>
      <c r="P62" t="s">
        <v>58</v>
      </c>
      <c r="Q62" t="s">
        <v>60</v>
      </c>
    </row>
    <row r="63" spans="1:18" x14ac:dyDescent="0.25">
      <c r="A63" s="3" t="s">
        <v>30</v>
      </c>
      <c r="B63" s="4" t="s">
        <v>38</v>
      </c>
      <c r="C63" t="s">
        <v>51</v>
      </c>
      <c r="D63" t="s">
        <v>57</v>
      </c>
      <c r="E63">
        <v>1</v>
      </c>
      <c r="F63" t="str">
        <f t="shared" si="0"/>
        <v>Average Per Ton1-in-10October Monthly System Peak Day100% Cycling1</v>
      </c>
      <c r="G63" s="12">
        <v>0.19690160000000001</v>
      </c>
      <c r="H63" s="4">
        <v>0.19690160000000001</v>
      </c>
      <c r="I63" s="4">
        <v>69.017600000000002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>
        <v>9073</v>
      </c>
      <c r="P63" t="s">
        <v>58</v>
      </c>
      <c r="Q63" t="s">
        <v>60</v>
      </c>
      <c r="R63" t="s">
        <v>70</v>
      </c>
    </row>
    <row r="64" spans="1:18" x14ac:dyDescent="0.25">
      <c r="A64" s="3" t="s">
        <v>28</v>
      </c>
      <c r="B64" s="4" t="s">
        <v>38</v>
      </c>
      <c r="C64" t="s">
        <v>51</v>
      </c>
      <c r="D64" t="s">
        <v>57</v>
      </c>
      <c r="E64">
        <v>1</v>
      </c>
      <c r="F64" t="str">
        <f t="shared" si="0"/>
        <v>Average Per Premise1-in-10October Monthly System Peak Day100% Cycling1</v>
      </c>
      <c r="G64" s="12">
        <v>0.88416499999999998</v>
      </c>
      <c r="H64" s="4">
        <v>0.88416490000000003</v>
      </c>
      <c r="I64" s="4">
        <v>69.017600000000002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>
        <v>9073</v>
      </c>
      <c r="P64" t="s">
        <v>58</v>
      </c>
      <c r="Q64" t="s">
        <v>60</v>
      </c>
      <c r="R64" t="s">
        <v>70</v>
      </c>
    </row>
    <row r="65" spans="1:18" x14ac:dyDescent="0.25">
      <c r="A65" s="3" t="s">
        <v>29</v>
      </c>
      <c r="B65" s="4" t="s">
        <v>38</v>
      </c>
      <c r="C65" t="s">
        <v>51</v>
      </c>
      <c r="D65" t="s">
        <v>57</v>
      </c>
      <c r="E65">
        <v>1</v>
      </c>
      <c r="F65" t="str">
        <f t="shared" si="0"/>
        <v>Average Per Device1-in-10October Monthly System Peak Day100% Cycling1</v>
      </c>
      <c r="G65" s="12">
        <v>0.71561359999999996</v>
      </c>
      <c r="H65" s="4">
        <v>0.71561359999999996</v>
      </c>
      <c r="I65" s="4">
        <v>69.017600000000002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>
        <v>9073</v>
      </c>
      <c r="P65" t="s">
        <v>58</v>
      </c>
      <c r="Q65" t="s">
        <v>60</v>
      </c>
      <c r="R65" t="s">
        <v>70</v>
      </c>
    </row>
    <row r="66" spans="1:18" x14ac:dyDescent="0.25">
      <c r="A66" s="3" t="s">
        <v>43</v>
      </c>
      <c r="B66" s="4" t="s">
        <v>38</v>
      </c>
      <c r="C66" t="s">
        <v>51</v>
      </c>
      <c r="D66" t="s">
        <v>57</v>
      </c>
      <c r="E66">
        <v>1</v>
      </c>
      <c r="F66" t="str">
        <f t="shared" si="0"/>
        <v>Aggregate1-in-10October Monthly System Peak Day100% Cycling1</v>
      </c>
      <c r="G66" s="12">
        <v>8.0220289999999999</v>
      </c>
      <c r="H66" s="4">
        <v>8.0220280000000006</v>
      </c>
      <c r="I66" s="4">
        <v>69.017600000000002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>
        <v>9073</v>
      </c>
      <c r="P66" t="s">
        <v>58</v>
      </c>
      <c r="Q66" t="s">
        <v>60</v>
      </c>
      <c r="R66" t="s">
        <v>70</v>
      </c>
    </row>
    <row r="67" spans="1:18" x14ac:dyDescent="0.25">
      <c r="A67" s="3" t="s">
        <v>30</v>
      </c>
      <c r="B67" s="4" t="s">
        <v>38</v>
      </c>
      <c r="C67" t="s">
        <v>51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2">
        <v>0.26062649999999998</v>
      </c>
      <c r="H67" s="4">
        <v>0.26062649999999998</v>
      </c>
      <c r="I67" s="4">
        <v>68.760900000000007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>
        <v>12598</v>
      </c>
      <c r="P67" t="s">
        <v>58</v>
      </c>
      <c r="Q67" t="s">
        <v>60</v>
      </c>
      <c r="R67" t="s">
        <v>70</v>
      </c>
    </row>
    <row r="68" spans="1:18" x14ac:dyDescent="0.25">
      <c r="A68" s="3" t="s">
        <v>28</v>
      </c>
      <c r="B68" s="4" t="s">
        <v>38</v>
      </c>
      <c r="C68" t="s">
        <v>51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2">
        <v>1.0664</v>
      </c>
      <c r="H68" s="4">
        <v>1.0664</v>
      </c>
      <c r="I68" s="4">
        <v>68.760900000000007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>
        <v>12598</v>
      </c>
      <c r="P68" t="s">
        <v>58</v>
      </c>
      <c r="Q68" t="s">
        <v>60</v>
      </c>
      <c r="R68" t="s">
        <v>70</v>
      </c>
    </row>
    <row r="69" spans="1:18" x14ac:dyDescent="0.25">
      <c r="A69" s="3" t="s">
        <v>29</v>
      </c>
      <c r="B69" s="4" t="s">
        <v>38</v>
      </c>
      <c r="C69" t="s">
        <v>51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2">
        <v>0.91378809999999999</v>
      </c>
      <c r="H69" s="4">
        <v>0.91378809999999999</v>
      </c>
      <c r="I69" s="4">
        <v>68.760900000000007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>
        <v>12598</v>
      </c>
      <c r="P69" t="s">
        <v>58</v>
      </c>
      <c r="Q69" t="s">
        <v>60</v>
      </c>
      <c r="R69" t="s">
        <v>70</v>
      </c>
    </row>
    <row r="70" spans="1:18" x14ac:dyDescent="0.25">
      <c r="A70" s="3" t="s">
        <v>43</v>
      </c>
      <c r="B70" s="4" t="s">
        <v>38</v>
      </c>
      <c r="C70" t="s">
        <v>51</v>
      </c>
      <c r="D70" t="s">
        <v>31</v>
      </c>
      <c r="E70">
        <v>1</v>
      </c>
      <c r="F70" t="str">
        <f t="shared" si="1"/>
        <v>Aggregate1-in-10October Monthly System Peak Day50% Cycling1</v>
      </c>
      <c r="G70" s="12">
        <v>13.43451</v>
      </c>
      <c r="H70" s="4">
        <v>13.43451</v>
      </c>
      <c r="I70" s="4">
        <v>68.760900000000007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>
        <v>12598</v>
      </c>
      <c r="P70" t="s">
        <v>58</v>
      </c>
      <c r="Q70" t="s">
        <v>60</v>
      </c>
      <c r="R70" t="s">
        <v>70</v>
      </c>
    </row>
    <row r="71" spans="1:18" x14ac:dyDescent="0.25">
      <c r="A71" s="3" t="s">
        <v>30</v>
      </c>
      <c r="B71" s="4" t="s">
        <v>38</v>
      </c>
      <c r="C71" t="s">
        <v>51</v>
      </c>
      <c r="D71" t="s">
        <v>26</v>
      </c>
      <c r="E71">
        <v>1</v>
      </c>
      <c r="F71" t="str">
        <f t="shared" si="1"/>
        <v>Average Per Ton1-in-10October Monthly System Peak DayAll1</v>
      </c>
      <c r="G71" s="12">
        <v>0.23394490000000001</v>
      </c>
      <c r="H71" s="4">
        <v>0.23394490000000001</v>
      </c>
      <c r="I71" s="4">
        <v>68.868399999999994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>
        <v>21671</v>
      </c>
      <c r="P71" t="s">
        <v>58</v>
      </c>
      <c r="Q71" t="s">
        <v>60</v>
      </c>
    </row>
    <row r="72" spans="1:18" x14ac:dyDescent="0.25">
      <c r="A72" s="3" t="s">
        <v>28</v>
      </c>
      <c r="B72" s="4" t="s">
        <v>38</v>
      </c>
      <c r="C72" t="s">
        <v>51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2">
        <v>0.99627960000000004</v>
      </c>
      <c r="H72" s="4">
        <v>0.99627960000000004</v>
      </c>
      <c r="I72" s="4">
        <v>68.868399999999994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>
        <v>21671</v>
      </c>
      <c r="P72" t="s">
        <v>58</v>
      </c>
      <c r="Q72" t="s">
        <v>60</v>
      </c>
    </row>
    <row r="73" spans="1:18" x14ac:dyDescent="0.25">
      <c r="A73" s="3" t="s">
        <v>29</v>
      </c>
      <c r="B73" s="4" t="s">
        <v>38</v>
      </c>
      <c r="C73" t="s">
        <v>51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2">
        <v>0.83321909999999999</v>
      </c>
      <c r="H73" s="4">
        <v>0.83321909999999999</v>
      </c>
      <c r="I73" s="4">
        <v>68.868399999999994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>
        <v>21671</v>
      </c>
      <c r="P73" t="s">
        <v>58</v>
      </c>
      <c r="Q73" t="s">
        <v>60</v>
      </c>
    </row>
    <row r="74" spans="1:18" x14ac:dyDescent="0.25">
      <c r="A74" s="3" t="s">
        <v>43</v>
      </c>
      <c r="B74" s="4" t="s">
        <v>38</v>
      </c>
      <c r="C74" t="s">
        <v>51</v>
      </c>
      <c r="D74" t="s">
        <v>26</v>
      </c>
      <c r="E74">
        <v>1</v>
      </c>
      <c r="F74" t="str">
        <f t="shared" si="1"/>
        <v>Aggregate1-in-10October Monthly System Peak DayAll1</v>
      </c>
      <c r="G74" s="12">
        <v>21.59037</v>
      </c>
      <c r="H74" s="4">
        <v>21.59037</v>
      </c>
      <c r="I74" s="4">
        <v>68.868399999999994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>
        <v>21671</v>
      </c>
      <c r="P74" t="s">
        <v>58</v>
      </c>
      <c r="Q74" t="s">
        <v>60</v>
      </c>
    </row>
    <row r="75" spans="1:18" x14ac:dyDescent="0.25">
      <c r="A75" s="3" t="s">
        <v>30</v>
      </c>
      <c r="B75" s="4" t="s">
        <v>38</v>
      </c>
      <c r="C75" t="s">
        <v>52</v>
      </c>
      <c r="D75" t="s">
        <v>57</v>
      </c>
      <c r="E75">
        <v>1</v>
      </c>
      <c r="F75" t="str">
        <f t="shared" si="1"/>
        <v>Average Per Ton1-in-10September Monthly System Peak Day100% Cycling1</v>
      </c>
      <c r="G75" s="12">
        <v>0.2351974</v>
      </c>
      <c r="H75" s="4">
        <v>0.2351974</v>
      </c>
      <c r="I75" s="4">
        <v>71.071299999999994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>
        <v>9073</v>
      </c>
      <c r="P75" t="s">
        <v>58</v>
      </c>
      <c r="Q75" t="s">
        <v>60</v>
      </c>
      <c r="R75" t="s">
        <v>71</v>
      </c>
    </row>
    <row r="76" spans="1:18" x14ac:dyDescent="0.25">
      <c r="A76" s="3" t="s">
        <v>28</v>
      </c>
      <c r="B76" s="4" t="s">
        <v>38</v>
      </c>
      <c r="C76" t="s">
        <v>52</v>
      </c>
      <c r="D76" t="s">
        <v>57</v>
      </c>
      <c r="E76">
        <v>1</v>
      </c>
      <c r="F76" t="str">
        <f t="shared" si="1"/>
        <v>Average Per Premise1-in-10September Monthly System Peak Day100% Cycling1</v>
      </c>
      <c r="G76" s="12">
        <v>1.056128</v>
      </c>
      <c r="H76" s="4">
        <v>1.056128</v>
      </c>
      <c r="I76" s="4">
        <v>71.071299999999994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>
        <v>9073</v>
      </c>
      <c r="P76" t="s">
        <v>58</v>
      </c>
      <c r="Q76" t="s">
        <v>60</v>
      </c>
      <c r="R76" t="s">
        <v>71</v>
      </c>
    </row>
    <row r="77" spans="1:18" x14ac:dyDescent="0.25">
      <c r="A77" s="3" t="s">
        <v>29</v>
      </c>
      <c r="B77" s="4" t="s">
        <v>38</v>
      </c>
      <c r="C77" t="s">
        <v>52</v>
      </c>
      <c r="D77" t="s">
        <v>57</v>
      </c>
      <c r="E77">
        <v>1</v>
      </c>
      <c r="F77" t="str">
        <f t="shared" si="1"/>
        <v>Average Per Device1-in-10September Monthly System Peak Day100% Cycling1</v>
      </c>
      <c r="G77" s="12">
        <v>0.85479459999999996</v>
      </c>
      <c r="H77" s="4">
        <v>0.85479459999999996</v>
      </c>
      <c r="I77" s="4">
        <v>71.071299999999994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>
        <v>9073</v>
      </c>
      <c r="P77" t="s">
        <v>58</v>
      </c>
      <c r="Q77" t="s">
        <v>60</v>
      </c>
      <c r="R77" t="s">
        <v>71</v>
      </c>
    </row>
    <row r="78" spans="1:18" x14ac:dyDescent="0.25">
      <c r="A78" s="3" t="s">
        <v>43</v>
      </c>
      <c r="B78" s="4" t="s">
        <v>38</v>
      </c>
      <c r="C78" t="s">
        <v>52</v>
      </c>
      <c r="D78" t="s">
        <v>57</v>
      </c>
      <c r="E78">
        <v>1</v>
      </c>
      <c r="F78" t="str">
        <f t="shared" si="1"/>
        <v>Aggregate1-in-10September Monthly System Peak Day100% Cycling1</v>
      </c>
      <c r="G78" s="12">
        <v>9.5822470000000006</v>
      </c>
      <c r="H78" s="4">
        <v>9.5822470000000006</v>
      </c>
      <c r="I78" s="4">
        <v>71.071299999999994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>
        <v>9073</v>
      </c>
      <c r="P78" t="s">
        <v>58</v>
      </c>
      <c r="Q78" t="s">
        <v>60</v>
      </c>
      <c r="R78" t="s">
        <v>71</v>
      </c>
    </row>
    <row r="79" spans="1:18" x14ac:dyDescent="0.25">
      <c r="A79" s="3" t="s">
        <v>30</v>
      </c>
      <c r="B79" s="4" t="s">
        <v>38</v>
      </c>
      <c r="C79" t="s">
        <v>52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2">
        <v>0.29152060000000002</v>
      </c>
      <c r="H79" s="4">
        <v>0.29152060000000002</v>
      </c>
      <c r="I79" s="4">
        <v>70.787999999999997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>
        <v>12598</v>
      </c>
      <c r="P79" t="s">
        <v>58</v>
      </c>
      <c r="Q79" t="s">
        <v>60</v>
      </c>
      <c r="R79" t="s">
        <v>71</v>
      </c>
    </row>
    <row r="80" spans="1:18" x14ac:dyDescent="0.25">
      <c r="A80" s="3" t="s">
        <v>28</v>
      </c>
      <c r="B80" s="4" t="s">
        <v>38</v>
      </c>
      <c r="C80" t="s">
        <v>52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2">
        <v>1.1928099999999999</v>
      </c>
      <c r="H80" s="4">
        <v>1.1928099999999999</v>
      </c>
      <c r="I80" s="4">
        <v>70.787999999999997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>
        <v>12598</v>
      </c>
      <c r="P80" t="s">
        <v>58</v>
      </c>
      <c r="Q80" t="s">
        <v>60</v>
      </c>
      <c r="R80" t="s">
        <v>71</v>
      </c>
    </row>
    <row r="81" spans="1:18" x14ac:dyDescent="0.25">
      <c r="A81" s="3" t="s">
        <v>29</v>
      </c>
      <c r="B81" s="4" t="s">
        <v>38</v>
      </c>
      <c r="C81" t="s">
        <v>52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2">
        <v>1.0221070000000001</v>
      </c>
      <c r="H81" s="4">
        <v>1.0221070000000001</v>
      </c>
      <c r="I81" s="4">
        <v>70.787999999999997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>
        <v>12598</v>
      </c>
      <c r="P81" t="s">
        <v>58</v>
      </c>
      <c r="Q81" t="s">
        <v>60</v>
      </c>
      <c r="R81" t="s">
        <v>71</v>
      </c>
    </row>
    <row r="82" spans="1:18" x14ac:dyDescent="0.25">
      <c r="A82" s="3" t="s">
        <v>43</v>
      </c>
      <c r="B82" s="4" t="s">
        <v>38</v>
      </c>
      <c r="C82" t="s">
        <v>52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2">
        <v>15.027010000000001</v>
      </c>
      <c r="H82" s="4">
        <v>15.027010000000001</v>
      </c>
      <c r="I82" s="4">
        <v>70.787999999999997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>
        <v>12598</v>
      </c>
      <c r="P82" t="s">
        <v>58</v>
      </c>
      <c r="Q82" t="s">
        <v>60</v>
      </c>
      <c r="R82" t="s">
        <v>71</v>
      </c>
    </row>
    <row r="83" spans="1:18" x14ac:dyDescent="0.25">
      <c r="A83" s="3" t="s">
        <v>30</v>
      </c>
      <c r="B83" s="4" t="s">
        <v>38</v>
      </c>
      <c r="C83" t="s">
        <v>52</v>
      </c>
      <c r="D83" t="s">
        <v>26</v>
      </c>
      <c r="E83">
        <v>1</v>
      </c>
      <c r="F83" t="str">
        <f t="shared" si="1"/>
        <v>Average Per Ton1-in-10September Monthly System Peak DayAll1</v>
      </c>
      <c r="G83" s="12">
        <v>0.26793810000000001</v>
      </c>
      <c r="H83" s="4">
        <v>0.26793810000000001</v>
      </c>
      <c r="I83" s="4">
        <v>70.906599999999997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>
        <v>21671</v>
      </c>
      <c r="P83" t="s">
        <v>58</v>
      </c>
      <c r="Q83" t="s">
        <v>60</v>
      </c>
    </row>
    <row r="84" spans="1:18" x14ac:dyDescent="0.25">
      <c r="A84" s="3" t="s">
        <v>28</v>
      </c>
      <c r="B84" s="4" t="s">
        <v>38</v>
      </c>
      <c r="C84" t="s">
        <v>52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2">
        <v>1.141043</v>
      </c>
      <c r="H84" s="4">
        <v>1.141043</v>
      </c>
      <c r="I84" s="4">
        <v>70.906599999999997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>
        <v>21671</v>
      </c>
      <c r="P84" t="s">
        <v>58</v>
      </c>
      <c r="Q84" t="s">
        <v>60</v>
      </c>
    </row>
    <row r="85" spans="1:18" x14ac:dyDescent="0.25">
      <c r="A85" s="3" t="s">
        <v>29</v>
      </c>
      <c r="B85" s="4" t="s">
        <v>38</v>
      </c>
      <c r="C85" t="s">
        <v>52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2">
        <v>0.95428950000000001</v>
      </c>
      <c r="H85" s="4">
        <v>0.95428950000000001</v>
      </c>
      <c r="I85" s="4">
        <v>70.906599999999997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>
        <v>21671</v>
      </c>
      <c r="P85" t="s">
        <v>58</v>
      </c>
      <c r="Q85" t="s">
        <v>60</v>
      </c>
    </row>
    <row r="86" spans="1:18" x14ac:dyDescent="0.25">
      <c r="A86" s="3" t="s">
        <v>43</v>
      </c>
      <c r="B86" s="4" t="s">
        <v>38</v>
      </c>
      <c r="C86" t="s">
        <v>52</v>
      </c>
      <c r="D86" t="s">
        <v>26</v>
      </c>
      <c r="E86">
        <v>1</v>
      </c>
      <c r="F86" t="str">
        <f t="shared" si="1"/>
        <v>Aggregate1-in-10September Monthly System Peak DayAll1</v>
      </c>
      <c r="G86" s="12">
        <v>24.727550000000001</v>
      </c>
      <c r="H86" s="4">
        <v>24.727550000000001</v>
      </c>
      <c r="I86" s="4">
        <v>70.906599999999997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>
        <v>21671</v>
      </c>
      <c r="P86" t="s">
        <v>58</v>
      </c>
      <c r="Q86" t="s">
        <v>60</v>
      </c>
    </row>
    <row r="87" spans="1:18" x14ac:dyDescent="0.25">
      <c r="A87" s="3" t="s">
        <v>30</v>
      </c>
      <c r="B87" s="4" t="s">
        <v>38</v>
      </c>
      <c r="C87" t="s">
        <v>47</v>
      </c>
      <c r="D87" t="s">
        <v>57</v>
      </c>
      <c r="E87">
        <v>2</v>
      </c>
      <c r="F87" t="str">
        <f t="shared" si="1"/>
        <v>Average Per Ton1-in-10August Monthly System Peak Day100% Cycling2</v>
      </c>
      <c r="G87" s="12">
        <v>0.18587500000000001</v>
      </c>
      <c r="H87" s="4">
        <v>0.18587490000000001</v>
      </c>
      <c r="I87" s="4">
        <v>72.477000000000004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>
        <v>9073</v>
      </c>
      <c r="P87" t="s">
        <v>58</v>
      </c>
      <c r="Q87" t="s">
        <v>60</v>
      </c>
      <c r="R87" t="s">
        <v>66</v>
      </c>
    </row>
    <row r="88" spans="1:18" x14ac:dyDescent="0.25">
      <c r="A88" s="3" t="s">
        <v>28</v>
      </c>
      <c r="B88" s="4" t="s">
        <v>38</v>
      </c>
      <c r="C88" t="s">
        <v>47</v>
      </c>
      <c r="D88" t="s">
        <v>57</v>
      </c>
      <c r="E88">
        <v>2</v>
      </c>
      <c r="F88" t="str">
        <f t="shared" si="1"/>
        <v>Average Per Premise1-in-10August Monthly System Peak Day100% Cycling2</v>
      </c>
      <c r="G88" s="12">
        <v>0.83465089999999997</v>
      </c>
      <c r="H88" s="4">
        <v>0.83465080000000003</v>
      </c>
      <c r="I88" s="4">
        <v>72.477000000000004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>
        <v>9073</v>
      </c>
      <c r="P88" t="s">
        <v>58</v>
      </c>
      <c r="Q88" t="s">
        <v>60</v>
      </c>
      <c r="R88" t="s">
        <v>66</v>
      </c>
    </row>
    <row r="89" spans="1:18" x14ac:dyDescent="0.25">
      <c r="A89" s="3" t="s">
        <v>29</v>
      </c>
      <c r="B89" s="4" t="s">
        <v>38</v>
      </c>
      <c r="C89" t="s">
        <v>47</v>
      </c>
      <c r="D89" t="s">
        <v>57</v>
      </c>
      <c r="E89">
        <v>2</v>
      </c>
      <c r="F89" t="str">
        <f t="shared" si="1"/>
        <v>Average Per Device1-in-10August Monthly System Peak Day100% Cycling2</v>
      </c>
      <c r="G89" s="12">
        <v>0.67553859999999999</v>
      </c>
      <c r="H89" s="4">
        <v>0.67553859999999999</v>
      </c>
      <c r="I89" s="4">
        <v>72.477000000000004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>
        <v>9073</v>
      </c>
      <c r="P89" t="s">
        <v>58</v>
      </c>
      <c r="Q89" t="s">
        <v>60</v>
      </c>
      <c r="R89" t="s">
        <v>66</v>
      </c>
    </row>
    <row r="90" spans="1:18" x14ac:dyDescent="0.25">
      <c r="A90" s="3" t="s">
        <v>43</v>
      </c>
      <c r="B90" s="4" t="s">
        <v>38</v>
      </c>
      <c r="C90" t="s">
        <v>47</v>
      </c>
      <c r="D90" t="s">
        <v>57</v>
      </c>
      <c r="E90">
        <v>2</v>
      </c>
      <c r="F90" t="str">
        <f t="shared" si="1"/>
        <v>Aggregate1-in-10August Monthly System Peak Day100% Cycling2</v>
      </c>
      <c r="G90" s="12">
        <v>7.5727869999999999</v>
      </c>
      <c r="H90" s="4">
        <v>7.5727869999999999</v>
      </c>
      <c r="I90" s="4">
        <v>72.477000000000004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>
        <v>9073</v>
      </c>
      <c r="P90" t="s">
        <v>58</v>
      </c>
      <c r="Q90" t="s">
        <v>60</v>
      </c>
      <c r="R90" t="s">
        <v>66</v>
      </c>
    </row>
    <row r="91" spans="1:18" x14ac:dyDescent="0.25">
      <c r="A91" s="3" t="s">
        <v>30</v>
      </c>
      <c r="B91" s="4" t="s">
        <v>38</v>
      </c>
      <c r="C91" t="s">
        <v>47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2">
        <v>0.23734050000000001</v>
      </c>
      <c r="H91" s="4">
        <v>0.23734050000000001</v>
      </c>
      <c r="I91" s="4">
        <v>72.339600000000004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>
        <v>12598</v>
      </c>
      <c r="P91" t="s">
        <v>58</v>
      </c>
      <c r="Q91" t="s">
        <v>60</v>
      </c>
      <c r="R91" t="s">
        <v>66</v>
      </c>
    </row>
    <row r="92" spans="1:18" x14ac:dyDescent="0.25">
      <c r="A92" s="3" t="s">
        <v>28</v>
      </c>
      <c r="B92" s="4" t="s">
        <v>38</v>
      </c>
      <c r="C92" t="s">
        <v>47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2">
        <v>0.97112160000000003</v>
      </c>
      <c r="H92" s="4">
        <v>0.97112160000000003</v>
      </c>
      <c r="I92" s="4">
        <v>72.339600000000004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>
        <v>12598</v>
      </c>
      <c r="P92" t="s">
        <v>58</v>
      </c>
      <c r="Q92" t="s">
        <v>60</v>
      </c>
      <c r="R92" t="s">
        <v>66</v>
      </c>
    </row>
    <row r="93" spans="1:18" x14ac:dyDescent="0.25">
      <c r="A93" s="3" t="s">
        <v>29</v>
      </c>
      <c r="B93" s="4" t="s">
        <v>38</v>
      </c>
      <c r="C93" t="s">
        <v>47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2">
        <v>0.83214460000000001</v>
      </c>
      <c r="H93" s="4">
        <v>0.83214460000000001</v>
      </c>
      <c r="I93" s="4">
        <v>72.339600000000004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>
        <v>12598</v>
      </c>
      <c r="P93" t="s">
        <v>58</v>
      </c>
      <c r="Q93" t="s">
        <v>60</v>
      </c>
      <c r="R93" t="s">
        <v>66</v>
      </c>
    </row>
    <row r="94" spans="1:18" x14ac:dyDescent="0.25">
      <c r="A94" s="3" t="s">
        <v>43</v>
      </c>
      <c r="B94" s="4" t="s">
        <v>38</v>
      </c>
      <c r="C94" t="s">
        <v>47</v>
      </c>
      <c r="D94" t="s">
        <v>31</v>
      </c>
      <c r="E94">
        <v>2</v>
      </c>
      <c r="F94" t="str">
        <f t="shared" si="1"/>
        <v>Aggregate1-in-10August Monthly System Peak Day50% Cycling2</v>
      </c>
      <c r="G94" s="12">
        <v>12.23419</v>
      </c>
      <c r="H94" s="4">
        <v>12.23419</v>
      </c>
      <c r="I94" s="4">
        <v>72.339600000000004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>
        <v>12598</v>
      </c>
      <c r="P94" t="s">
        <v>58</v>
      </c>
      <c r="Q94" t="s">
        <v>60</v>
      </c>
      <c r="R94" t="s">
        <v>66</v>
      </c>
    </row>
    <row r="95" spans="1:18" x14ac:dyDescent="0.25">
      <c r="A95" s="3" t="s">
        <v>30</v>
      </c>
      <c r="B95" s="4" t="s">
        <v>38</v>
      </c>
      <c r="C95" t="s">
        <v>47</v>
      </c>
      <c r="D95" t="s">
        <v>26</v>
      </c>
      <c r="E95">
        <v>2</v>
      </c>
      <c r="F95" t="str">
        <f t="shared" si="1"/>
        <v>Average Per Ton1-in-10August Monthly System Peak DayAll2</v>
      </c>
      <c r="G95" s="12">
        <v>0.21579190000000001</v>
      </c>
      <c r="H95" s="4">
        <v>0.21579190000000001</v>
      </c>
      <c r="I95" s="4">
        <v>72.397099999999995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>
        <v>21671</v>
      </c>
      <c r="P95" t="s">
        <v>58</v>
      </c>
      <c r="Q95" t="s">
        <v>60</v>
      </c>
    </row>
    <row r="96" spans="1:18" x14ac:dyDescent="0.25">
      <c r="A96" s="3" t="s">
        <v>28</v>
      </c>
      <c r="B96" s="4" t="s">
        <v>38</v>
      </c>
      <c r="C96" t="s">
        <v>47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2">
        <v>0.91897300000000004</v>
      </c>
      <c r="H96" s="4">
        <v>0.91897300000000004</v>
      </c>
      <c r="I96" s="4">
        <v>72.397099999999995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>
        <v>21671</v>
      </c>
      <c r="P96" t="s">
        <v>58</v>
      </c>
      <c r="Q96" t="s">
        <v>60</v>
      </c>
    </row>
    <row r="97" spans="1:18" x14ac:dyDescent="0.25">
      <c r="A97" s="3" t="s">
        <v>29</v>
      </c>
      <c r="B97" s="4" t="s">
        <v>38</v>
      </c>
      <c r="C97" t="s">
        <v>47</v>
      </c>
      <c r="D97" t="s">
        <v>26</v>
      </c>
      <c r="E97">
        <v>2</v>
      </c>
      <c r="F97" t="str">
        <f t="shared" si="1"/>
        <v>Average Per Device1-in-10August Monthly System Peak DayAll2</v>
      </c>
      <c r="G97" s="12">
        <v>0.76856530000000001</v>
      </c>
      <c r="H97" s="4">
        <v>0.76856530000000001</v>
      </c>
      <c r="I97" s="4">
        <v>72.397099999999995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>
        <v>21671</v>
      </c>
      <c r="P97" t="s">
        <v>58</v>
      </c>
      <c r="Q97" t="s">
        <v>60</v>
      </c>
    </row>
    <row r="98" spans="1:18" x14ac:dyDescent="0.25">
      <c r="A98" s="3" t="s">
        <v>43</v>
      </c>
      <c r="B98" s="4" t="s">
        <v>38</v>
      </c>
      <c r="C98" t="s">
        <v>47</v>
      </c>
      <c r="D98" t="s">
        <v>26</v>
      </c>
      <c r="E98">
        <v>2</v>
      </c>
      <c r="F98" t="str">
        <f t="shared" si="1"/>
        <v>Aggregate1-in-10August Monthly System Peak DayAll2</v>
      </c>
      <c r="G98" s="12">
        <v>19.91506</v>
      </c>
      <c r="H98" s="4">
        <v>19.91506</v>
      </c>
      <c r="I98" s="4">
        <v>72.397099999999995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67">
        <v>21671</v>
      </c>
      <c r="P98" t="s">
        <v>58</v>
      </c>
      <c r="Q98" t="s">
        <v>60</v>
      </c>
    </row>
    <row r="99" spans="1:18" x14ac:dyDescent="0.25">
      <c r="A99" s="3" t="s">
        <v>30</v>
      </c>
      <c r="B99" s="4" t="s">
        <v>38</v>
      </c>
      <c r="C99" t="s">
        <v>37</v>
      </c>
      <c r="D99" t="s">
        <v>57</v>
      </c>
      <c r="E99">
        <v>2</v>
      </c>
      <c r="F99" t="str">
        <f t="shared" si="1"/>
        <v>Average Per Ton1-in-10August Typical Event Day100% Cycling2</v>
      </c>
      <c r="G99" s="12">
        <v>0.18001159999999999</v>
      </c>
      <c r="H99" s="4">
        <v>0.18001159999999999</v>
      </c>
      <c r="I99" s="4">
        <v>69.533699999999996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67">
        <v>9073</v>
      </c>
      <c r="P99" t="s">
        <v>58</v>
      </c>
      <c r="Q99" t="s">
        <v>60</v>
      </c>
      <c r="R99" t="s">
        <v>66</v>
      </c>
    </row>
    <row r="100" spans="1:18" x14ac:dyDescent="0.25">
      <c r="A100" s="3" t="s">
        <v>28</v>
      </c>
      <c r="B100" s="4" t="s">
        <v>38</v>
      </c>
      <c r="C100" t="s">
        <v>37</v>
      </c>
      <c r="D100" t="s">
        <v>57</v>
      </c>
      <c r="E100">
        <v>2</v>
      </c>
      <c r="F100" t="str">
        <f t="shared" si="1"/>
        <v>Average Per Premise1-in-10August Typical Event Day100% Cycling2</v>
      </c>
      <c r="G100" s="12">
        <v>0.80832190000000004</v>
      </c>
      <c r="H100" s="4">
        <v>0.80832199999999998</v>
      </c>
      <c r="I100" s="4">
        <v>69.533699999999996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67">
        <v>9073</v>
      </c>
      <c r="P100" t="s">
        <v>58</v>
      </c>
      <c r="Q100" t="s">
        <v>60</v>
      </c>
      <c r="R100" t="s">
        <v>66</v>
      </c>
    </row>
    <row r="101" spans="1:18" x14ac:dyDescent="0.25">
      <c r="A101" s="3" t="s">
        <v>29</v>
      </c>
      <c r="B101" s="4" t="s">
        <v>38</v>
      </c>
      <c r="C101" t="s">
        <v>37</v>
      </c>
      <c r="D101" t="s">
        <v>57</v>
      </c>
      <c r="E101">
        <v>2</v>
      </c>
      <c r="F101" t="str">
        <f t="shared" si="1"/>
        <v>Average Per Device1-in-10August Typical Event Day100% Cycling2</v>
      </c>
      <c r="G101" s="12">
        <v>0.65422880000000005</v>
      </c>
      <c r="H101" s="4">
        <v>0.6542289</v>
      </c>
      <c r="I101" s="4">
        <v>69.533699999999996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67">
        <v>9073</v>
      </c>
      <c r="P101" t="s">
        <v>58</v>
      </c>
      <c r="Q101" t="s">
        <v>60</v>
      </c>
      <c r="R101" t="s">
        <v>66</v>
      </c>
    </row>
    <row r="102" spans="1:18" x14ac:dyDescent="0.25">
      <c r="A102" s="3" t="s">
        <v>43</v>
      </c>
      <c r="B102" s="4" t="s">
        <v>38</v>
      </c>
      <c r="C102" t="s">
        <v>37</v>
      </c>
      <c r="D102" t="s">
        <v>57</v>
      </c>
      <c r="E102">
        <v>2</v>
      </c>
      <c r="F102" t="str">
        <f t="shared" si="1"/>
        <v>Aggregate1-in-10August Typical Event Day100% Cycling2</v>
      </c>
      <c r="G102" s="12">
        <v>7.3339049999999997</v>
      </c>
      <c r="H102" s="4">
        <v>7.3339049999999997</v>
      </c>
      <c r="I102" s="4">
        <v>69.533699999999996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67">
        <v>9073</v>
      </c>
      <c r="P102" t="s">
        <v>58</v>
      </c>
      <c r="Q102" t="s">
        <v>60</v>
      </c>
      <c r="R102" t="s">
        <v>66</v>
      </c>
    </row>
    <row r="103" spans="1:18" x14ac:dyDescent="0.25">
      <c r="A103" s="3" t="s">
        <v>30</v>
      </c>
      <c r="B103" s="4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2">
        <v>0.23319719999999999</v>
      </c>
      <c r="H103" s="4">
        <v>0.23319719999999999</v>
      </c>
      <c r="I103" s="4">
        <v>69.293800000000005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67">
        <v>12598</v>
      </c>
      <c r="P103" t="s">
        <v>58</v>
      </c>
      <c r="Q103" t="s">
        <v>60</v>
      </c>
      <c r="R103" t="s">
        <v>66</v>
      </c>
    </row>
    <row r="104" spans="1:18" x14ac:dyDescent="0.25">
      <c r="A104" s="3" t="s">
        <v>28</v>
      </c>
      <c r="B104" s="4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2">
        <v>0.95416869999999998</v>
      </c>
      <c r="H104" s="4">
        <v>0.95416880000000004</v>
      </c>
      <c r="I104" s="4">
        <v>69.293800000000005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67">
        <v>12598</v>
      </c>
      <c r="P104" t="s">
        <v>58</v>
      </c>
      <c r="Q104" t="s">
        <v>60</v>
      </c>
      <c r="R104" t="s">
        <v>66</v>
      </c>
    </row>
    <row r="105" spans="1:18" x14ac:dyDescent="0.25">
      <c r="A105" s="3" t="s">
        <v>29</v>
      </c>
      <c r="B105" s="4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2">
        <v>0.81761779999999995</v>
      </c>
      <c r="H105" s="4">
        <v>0.81761790000000001</v>
      </c>
      <c r="I105" s="4">
        <v>69.293800000000005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67">
        <v>12598</v>
      </c>
      <c r="P105" t="s">
        <v>58</v>
      </c>
      <c r="Q105" t="s">
        <v>60</v>
      </c>
      <c r="R105" t="s">
        <v>66</v>
      </c>
    </row>
    <row r="106" spans="1:18" x14ac:dyDescent="0.25">
      <c r="A106" s="3" t="s">
        <v>43</v>
      </c>
      <c r="B106" s="4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2">
        <v>12.020619999999999</v>
      </c>
      <c r="H106" s="4">
        <v>12.020619999999999</v>
      </c>
      <c r="I106" s="4">
        <v>69.293800000000005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67">
        <v>12598</v>
      </c>
      <c r="P106" t="s">
        <v>58</v>
      </c>
      <c r="Q106" t="s">
        <v>60</v>
      </c>
      <c r="R106" t="s">
        <v>66</v>
      </c>
    </row>
    <row r="107" spans="1:18" x14ac:dyDescent="0.25">
      <c r="A107" s="3" t="s">
        <v>30</v>
      </c>
      <c r="B107" s="4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2">
        <v>0.21092839999999999</v>
      </c>
      <c r="H107" s="4">
        <v>0.21092839999999999</v>
      </c>
      <c r="I107" s="4">
        <v>69.394300000000001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67">
        <v>21671</v>
      </c>
      <c r="P107" t="s">
        <v>58</v>
      </c>
      <c r="Q107" t="s">
        <v>60</v>
      </c>
    </row>
    <row r="108" spans="1:18" x14ac:dyDescent="0.25">
      <c r="A108" s="3" t="s">
        <v>28</v>
      </c>
      <c r="B108" s="4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2">
        <v>0.89826130000000004</v>
      </c>
      <c r="H108" s="4">
        <v>0.89826139999999999</v>
      </c>
      <c r="I108" s="4">
        <v>69.394300000000001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67">
        <v>21671</v>
      </c>
      <c r="P108" t="s">
        <v>58</v>
      </c>
      <c r="Q108" t="s">
        <v>60</v>
      </c>
    </row>
    <row r="109" spans="1:18" x14ac:dyDescent="0.25">
      <c r="A109" s="3" t="s">
        <v>29</v>
      </c>
      <c r="B109" s="4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2">
        <v>0.75124349999999995</v>
      </c>
      <c r="H109" s="4">
        <v>0.75124349999999995</v>
      </c>
      <c r="I109" s="4">
        <v>69.394300000000001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67">
        <v>21671</v>
      </c>
      <c r="P109" t="s">
        <v>58</v>
      </c>
      <c r="Q109" t="s">
        <v>60</v>
      </c>
    </row>
    <row r="110" spans="1:18" x14ac:dyDescent="0.25">
      <c r="A110" s="3" t="s">
        <v>43</v>
      </c>
      <c r="B110" s="4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2">
        <v>19.46622</v>
      </c>
      <c r="H110" s="4">
        <v>19.46622</v>
      </c>
      <c r="I110" s="4">
        <v>69.394300000000001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67">
        <v>21671</v>
      </c>
      <c r="P110" t="s">
        <v>58</v>
      </c>
      <c r="Q110" t="s">
        <v>60</v>
      </c>
    </row>
    <row r="111" spans="1:18" x14ac:dyDescent="0.25">
      <c r="A111" s="3" t="s">
        <v>30</v>
      </c>
      <c r="B111" s="4" t="s">
        <v>38</v>
      </c>
      <c r="C111" t="s">
        <v>48</v>
      </c>
      <c r="D111" t="s">
        <v>57</v>
      </c>
      <c r="E111">
        <v>2</v>
      </c>
      <c r="F111" t="str">
        <f t="shared" si="1"/>
        <v>Average Per Ton1-in-10July Monthly System Peak Day100% Cycling2</v>
      </c>
      <c r="G111" s="12">
        <v>0.18118429999999999</v>
      </c>
      <c r="H111" s="4">
        <v>0.18118429999999999</v>
      </c>
      <c r="I111" s="4">
        <v>71.6143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67">
        <v>9073</v>
      </c>
      <c r="P111" t="s">
        <v>58</v>
      </c>
      <c r="Q111" t="s">
        <v>60</v>
      </c>
      <c r="R111" t="s">
        <v>67</v>
      </c>
    </row>
    <row r="112" spans="1:18" x14ac:dyDescent="0.25">
      <c r="A112" s="3" t="s">
        <v>28</v>
      </c>
      <c r="B112" s="4" t="s">
        <v>38</v>
      </c>
      <c r="C112" t="s">
        <v>48</v>
      </c>
      <c r="D112" t="s">
        <v>57</v>
      </c>
      <c r="E112">
        <v>2</v>
      </c>
      <c r="F112" t="str">
        <f t="shared" si="1"/>
        <v>Average Per Premise1-in-10July Monthly System Peak Day100% Cycling2</v>
      </c>
      <c r="G112" s="12">
        <v>0.81358779999999997</v>
      </c>
      <c r="H112" s="4">
        <v>0.81358779999999997</v>
      </c>
      <c r="I112" s="4">
        <v>71.6143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67">
        <v>9073</v>
      </c>
      <c r="P112" t="s">
        <v>58</v>
      </c>
      <c r="Q112" t="s">
        <v>60</v>
      </c>
      <c r="R112" t="s">
        <v>67</v>
      </c>
    </row>
    <row r="113" spans="1:18" x14ac:dyDescent="0.25">
      <c r="A113" s="3" t="s">
        <v>29</v>
      </c>
      <c r="B113" s="4" t="s">
        <v>38</v>
      </c>
      <c r="C113" t="s">
        <v>48</v>
      </c>
      <c r="D113" t="s">
        <v>57</v>
      </c>
      <c r="E113">
        <v>2</v>
      </c>
      <c r="F113" t="str">
        <f t="shared" si="1"/>
        <v>Average Per Device1-in-10July Monthly System Peak Day100% Cycling2</v>
      </c>
      <c r="G113" s="12">
        <v>0.65849089999999999</v>
      </c>
      <c r="H113" s="4">
        <v>0.65849089999999999</v>
      </c>
      <c r="I113" s="4">
        <v>71.6143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67">
        <v>9073</v>
      </c>
      <c r="P113" t="s">
        <v>58</v>
      </c>
      <c r="Q113" t="s">
        <v>60</v>
      </c>
      <c r="R113" t="s">
        <v>67</v>
      </c>
    </row>
    <row r="114" spans="1:18" x14ac:dyDescent="0.25">
      <c r="A114" s="3" t="s">
        <v>43</v>
      </c>
      <c r="B114" s="4" t="s">
        <v>38</v>
      </c>
      <c r="C114" t="s">
        <v>48</v>
      </c>
      <c r="D114" t="s">
        <v>57</v>
      </c>
      <c r="E114">
        <v>2</v>
      </c>
      <c r="F114" t="str">
        <f t="shared" si="1"/>
        <v>Aggregate1-in-10July Monthly System Peak Day100% Cycling2</v>
      </c>
      <c r="G114" s="12">
        <v>7.3816819999999996</v>
      </c>
      <c r="H114" s="4">
        <v>7.3816819999999996</v>
      </c>
      <c r="I114" s="4">
        <v>71.6143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67">
        <v>9073</v>
      </c>
      <c r="P114" t="s">
        <v>58</v>
      </c>
      <c r="Q114" t="s">
        <v>60</v>
      </c>
      <c r="R114" t="s">
        <v>67</v>
      </c>
    </row>
    <row r="115" spans="1:18" x14ac:dyDescent="0.25">
      <c r="A115" s="3" t="s">
        <v>30</v>
      </c>
      <c r="B115" s="4" t="s">
        <v>38</v>
      </c>
      <c r="C115" t="s">
        <v>48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2">
        <v>0.23373440000000001</v>
      </c>
      <c r="H115" s="4">
        <v>0.23373440000000001</v>
      </c>
      <c r="I115" s="4">
        <v>71.557599999999994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67">
        <v>12598</v>
      </c>
      <c r="P115" t="s">
        <v>58</v>
      </c>
      <c r="Q115" t="s">
        <v>60</v>
      </c>
      <c r="R115" t="s">
        <v>67</v>
      </c>
    </row>
    <row r="116" spans="1:18" x14ac:dyDescent="0.25">
      <c r="A116" s="3" t="s">
        <v>28</v>
      </c>
      <c r="B116" s="4" t="s">
        <v>38</v>
      </c>
      <c r="C116" t="s">
        <v>48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2">
        <v>0.95636690000000002</v>
      </c>
      <c r="H116" s="4">
        <v>0.95636690000000002</v>
      </c>
      <c r="I116" s="4">
        <v>71.557599999999994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67">
        <v>12598</v>
      </c>
      <c r="P116" t="s">
        <v>58</v>
      </c>
      <c r="Q116" t="s">
        <v>60</v>
      </c>
      <c r="R116" t="s">
        <v>67</v>
      </c>
    </row>
    <row r="117" spans="1:18" x14ac:dyDescent="0.25">
      <c r="A117" s="3" t="s">
        <v>29</v>
      </c>
      <c r="B117" s="4" t="s">
        <v>38</v>
      </c>
      <c r="C117" t="s">
        <v>48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2">
        <v>0.81950140000000005</v>
      </c>
      <c r="H117" s="4">
        <v>0.81950140000000005</v>
      </c>
      <c r="I117" s="4">
        <v>71.557599999999994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67">
        <v>12598</v>
      </c>
      <c r="P117" t="s">
        <v>58</v>
      </c>
      <c r="Q117" t="s">
        <v>60</v>
      </c>
      <c r="R117" t="s">
        <v>67</v>
      </c>
    </row>
    <row r="118" spans="1:18" x14ac:dyDescent="0.25">
      <c r="A118" s="3" t="s">
        <v>43</v>
      </c>
      <c r="B118" s="4" t="s">
        <v>38</v>
      </c>
      <c r="C118" t="s">
        <v>48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2">
        <v>12.048310000000001</v>
      </c>
      <c r="H118" s="4">
        <v>12.048310000000001</v>
      </c>
      <c r="I118" s="4">
        <v>71.557599999999994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67">
        <v>12598</v>
      </c>
      <c r="P118" t="s">
        <v>58</v>
      </c>
      <c r="Q118" t="s">
        <v>60</v>
      </c>
      <c r="R118" t="s">
        <v>67</v>
      </c>
    </row>
    <row r="119" spans="1:18" x14ac:dyDescent="0.25">
      <c r="A119" s="3" t="s">
        <v>30</v>
      </c>
      <c r="B119" s="4" t="s">
        <v>38</v>
      </c>
      <c r="C119" t="s">
        <v>48</v>
      </c>
      <c r="D119" t="s">
        <v>26</v>
      </c>
      <c r="E119">
        <v>2</v>
      </c>
      <c r="F119" t="str">
        <f t="shared" si="1"/>
        <v>Average Per Ton1-in-10July Monthly System Peak DayAll2</v>
      </c>
      <c r="G119" s="12">
        <v>0.21173169999999999</v>
      </c>
      <c r="H119" s="4">
        <v>0.21173169999999999</v>
      </c>
      <c r="I119" s="4">
        <v>71.581299999999999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67">
        <v>21671</v>
      </c>
      <c r="P119" t="s">
        <v>58</v>
      </c>
      <c r="Q119" t="s">
        <v>60</v>
      </c>
    </row>
    <row r="120" spans="1:18" x14ac:dyDescent="0.25">
      <c r="A120" s="3" t="s">
        <v>28</v>
      </c>
      <c r="B120" s="4" t="s">
        <v>38</v>
      </c>
      <c r="C120" t="s">
        <v>48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2">
        <v>0.90168230000000005</v>
      </c>
      <c r="H120" s="4">
        <v>0.90168230000000005</v>
      </c>
      <c r="I120" s="4">
        <v>71.581299999999999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67">
        <v>21671</v>
      </c>
      <c r="P120" t="s">
        <v>58</v>
      </c>
      <c r="Q120" t="s">
        <v>60</v>
      </c>
    </row>
    <row r="121" spans="1:18" x14ac:dyDescent="0.25">
      <c r="A121" s="3" t="s">
        <v>29</v>
      </c>
      <c r="B121" s="4" t="s">
        <v>38</v>
      </c>
      <c r="C121" t="s">
        <v>48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2">
        <v>0.75410449999999996</v>
      </c>
      <c r="H121" s="4">
        <v>0.75410449999999996</v>
      </c>
      <c r="I121" s="4">
        <v>71.581299999999999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67">
        <v>21671</v>
      </c>
      <c r="P121" t="s">
        <v>58</v>
      </c>
      <c r="Q121" t="s">
        <v>60</v>
      </c>
    </row>
    <row r="122" spans="1:18" x14ac:dyDescent="0.25">
      <c r="A122" s="3" t="s">
        <v>43</v>
      </c>
      <c r="B122" s="4" t="s">
        <v>38</v>
      </c>
      <c r="C122" t="s">
        <v>48</v>
      </c>
      <c r="D122" t="s">
        <v>26</v>
      </c>
      <c r="E122">
        <v>2</v>
      </c>
      <c r="F122" t="str">
        <f t="shared" si="1"/>
        <v>Aggregate1-in-10July Monthly System Peak DayAll2</v>
      </c>
      <c r="G122" s="12">
        <v>19.54036</v>
      </c>
      <c r="H122" s="4">
        <v>19.54036</v>
      </c>
      <c r="I122" s="4">
        <v>71.581299999999999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67">
        <v>21671</v>
      </c>
      <c r="P122" t="s">
        <v>58</v>
      </c>
      <c r="Q122" t="s">
        <v>60</v>
      </c>
    </row>
    <row r="123" spans="1:18" x14ac:dyDescent="0.25">
      <c r="A123" s="3" t="s">
        <v>30</v>
      </c>
      <c r="B123" s="4" t="s">
        <v>38</v>
      </c>
      <c r="C123" t="s">
        <v>49</v>
      </c>
      <c r="D123" t="s">
        <v>57</v>
      </c>
      <c r="E123">
        <v>2</v>
      </c>
      <c r="F123" t="str">
        <f t="shared" si="1"/>
        <v>Average Per Ton1-in-10June Monthly System Peak Day100% Cycling2</v>
      </c>
      <c r="G123" s="12">
        <v>0.1506721</v>
      </c>
      <c r="H123" s="4">
        <v>0.1506721</v>
      </c>
      <c r="I123" s="4">
        <v>63.3581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67">
        <v>9073</v>
      </c>
      <c r="P123" t="s">
        <v>58</v>
      </c>
      <c r="Q123" t="s">
        <v>60</v>
      </c>
      <c r="R123" t="s">
        <v>68</v>
      </c>
    </row>
    <row r="124" spans="1:18" x14ac:dyDescent="0.25">
      <c r="A124" s="3" t="s">
        <v>28</v>
      </c>
      <c r="B124" s="4" t="s">
        <v>38</v>
      </c>
      <c r="C124" t="s">
        <v>49</v>
      </c>
      <c r="D124" t="s">
        <v>57</v>
      </c>
      <c r="E124">
        <v>2</v>
      </c>
      <c r="F124" t="str">
        <f t="shared" si="1"/>
        <v>Average Per Premise1-in-10June Monthly System Peak Day100% Cycling2</v>
      </c>
      <c r="G124" s="12">
        <v>0.67657650000000003</v>
      </c>
      <c r="H124" s="4">
        <v>0.67657639999999997</v>
      </c>
      <c r="I124" s="4">
        <v>63.3581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67">
        <v>9073</v>
      </c>
      <c r="P124" t="s">
        <v>58</v>
      </c>
      <c r="Q124" t="s">
        <v>60</v>
      </c>
      <c r="R124" t="s">
        <v>68</v>
      </c>
    </row>
    <row r="125" spans="1:18" x14ac:dyDescent="0.25">
      <c r="A125" s="3" t="s">
        <v>29</v>
      </c>
      <c r="B125" s="4" t="s">
        <v>38</v>
      </c>
      <c r="C125" t="s">
        <v>49</v>
      </c>
      <c r="D125" t="s">
        <v>57</v>
      </c>
      <c r="E125">
        <v>2</v>
      </c>
      <c r="F125" t="str">
        <f t="shared" si="1"/>
        <v>Average Per Device1-in-10June Monthly System Peak Day100% Cycling2</v>
      </c>
      <c r="G125" s="12">
        <v>0.54759840000000004</v>
      </c>
      <c r="H125" s="4">
        <v>0.54759840000000004</v>
      </c>
      <c r="I125" s="4">
        <v>63.3581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67">
        <v>9073</v>
      </c>
      <c r="P125" t="s">
        <v>58</v>
      </c>
      <c r="Q125" t="s">
        <v>60</v>
      </c>
      <c r="R125" t="s">
        <v>68</v>
      </c>
    </row>
    <row r="126" spans="1:18" x14ac:dyDescent="0.25">
      <c r="A126" s="3" t="s">
        <v>43</v>
      </c>
      <c r="B126" s="4" t="s">
        <v>38</v>
      </c>
      <c r="C126" t="s">
        <v>49</v>
      </c>
      <c r="D126" t="s">
        <v>57</v>
      </c>
      <c r="E126">
        <v>2</v>
      </c>
      <c r="F126" t="str">
        <f t="shared" si="1"/>
        <v>Aggregate1-in-10June Monthly System Peak Day100% Cycling2</v>
      </c>
      <c r="G126" s="12">
        <v>6.1385779999999999</v>
      </c>
      <c r="H126" s="4">
        <v>6.1385779999999999</v>
      </c>
      <c r="I126" s="4">
        <v>63.3581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67">
        <v>9073</v>
      </c>
      <c r="P126" t="s">
        <v>58</v>
      </c>
      <c r="Q126" t="s">
        <v>60</v>
      </c>
      <c r="R126" t="s">
        <v>68</v>
      </c>
    </row>
    <row r="127" spans="1:18" x14ac:dyDescent="0.25">
      <c r="A127" s="3" t="s">
        <v>30</v>
      </c>
      <c r="B127" s="4" t="s">
        <v>38</v>
      </c>
      <c r="C127" t="s">
        <v>49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2">
        <v>0.21031449999999999</v>
      </c>
      <c r="H127" s="4">
        <v>0.21031449999999999</v>
      </c>
      <c r="I127" s="4">
        <v>62.932499999999997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67">
        <v>12598</v>
      </c>
      <c r="P127" t="s">
        <v>58</v>
      </c>
      <c r="Q127" t="s">
        <v>60</v>
      </c>
      <c r="R127" t="s">
        <v>68</v>
      </c>
    </row>
    <row r="128" spans="1:18" x14ac:dyDescent="0.25">
      <c r="A128" s="3" t="s">
        <v>28</v>
      </c>
      <c r="B128" s="4" t="s">
        <v>38</v>
      </c>
      <c r="C128" t="s">
        <v>49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2">
        <v>0.86053990000000002</v>
      </c>
      <c r="H128" s="4">
        <v>0.86053990000000002</v>
      </c>
      <c r="I128" s="4">
        <v>62.932499999999997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67">
        <v>12598</v>
      </c>
      <c r="P128" t="s">
        <v>58</v>
      </c>
      <c r="Q128" t="s">
        <v>60</v>
      </c>
      <c r="R128" t="s">
        <v>68</v>
      </c>
    </row>
    <row r="129" spans="1:18" x14ac:dyDescent="0.25">
      <c r="A129" s="3" t="s">
        <v>29</v>
      </c>
      <c r="B129" s="4" t="s">
        <v>38</v>
      </c>
      <c r="C129" t="s">
        <v>49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2">
        <v>0.73738820000000005</v>
      </c>
      <c r="H129" s="4">
        <v>0.73738820000000005</v>
      </c>
      <c r="I129" s="4">
        <v>62.932499999999997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67">
        <v>12598</v>
      </c>
      <c r="P129" t="s">
        <v>58</v>
      </c>
      <c r="Q129" t="s">
        <v>60</v>
      </c>
      <c r="R129" t="s">
        <v>68</v>
      </c>
    </row>
    <row r="130" spans="1:18" x14ac:dyDescent="0.25">
      <c r="A130" s="3" t="s">
        <v>43</v>
      </c>
      <c r="B130" s="4" t="s">
        <v>38</v>
      </c>
      <c r="C130" t="s">
        <v>49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2">
        <v>10.84108</v>
      </c>
      <c r="H130" s="4">
        <v>10.84108</v>
      </c>
      <c r="I130" s="4">
        <v>62.932499999999997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67">
        <v>12598</v>
      </c>
      <c r="P130" t="s">
        <v>58</v>
      </c>
      <c r="Q130" t="s">
        <v>60</v>
      </c>
      <c r="R130" t="s">
        <v>68</v>
      </c>
    </row>
    <row r="131" spans="1:18" x14ac:dyDescent="0.25">
      <c r="A131" s="3" t="s">
        <v>30</v>
      </c>
      <c r="B131" s="4" t="s">
        <v>38</v>
      </c>
      <c r="C131" t="s">
        <v>49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2">
        <v>0.18534220000000001</v>
      </c>
      <c r="H131" s="4">
        <v>0.18534220000000001</v>
      </c>
      <c r="I131" s="4">
        <v>63.110700000000001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67">
        <v>21671</v>
      </c>
      <c r="P131" t="s">
        <v>58</v>
      </c>
      <c r="Q131" t="s">
        <v>60</v>
      </c>
    </row>
    <row r="132" spans="1:18" x14ac:dyDescent="0.25">
      <c r="A132" s="3" t="s">
        <v>28</v>
      </c>
      <c r="B132" s="4" t="s">
        <v>38</v>
      </c>
      <c r="C132" t="s">
        <v>49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2">
        <v>0.7893</v>
      </c>
      <c r="H132" s="4">
        <v>0.78929990000000005</v>
      </c>
      <c r="I132" s="4">
        <v>63.110700000000001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67">
        <v>21671</v>
      </c>
      <c r="P132" t="s">
        <v>58</v>
      </c>
      <c r="Q132" t="s">
        <v>60</v>
      </c>
    </row>
    <row r="133" spans="1:18" x14ac:dyDescent="0.25">
      <c r="A133" s="3" t="s">
        <v>29</v>
      </c>
      <c r="B133" s="4" t="s">
        <v>38</v>
      </c>
      <c r="C133" t="s">
        <v>49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2">
        <v>0.66011569999999997</v>
      </c>
      <c r="H133" s="4">
        <v>0.66011569999999997</v>
      </c>
      <c r="I133" s="4">
        <v>63.110700000000001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67">
        <v>21671</v>
      </c>
      <c r="P133" t="s">
        <v>58</v>
      </c>
      <c r="Q133" t="s">
        <v>60</v>
      </c>
    </row>
    <row r="134" spans="1:18" x14ac:dyDescent="0.25">
      <c r="A134" s="3" t="s">
        <v>43</v>
      </c>
      <c r="B134" s="4" t="s">
        <v>38</v>
      </c>
      <c r="C134" t="s">
        <v>49</v>
      </c>
      <c r="D134" t="s">
        <v>26</v>
      </c>
      <c r="E134">
        <v>2</v>
      </c>
      <c r="F134" t="str">
        <f t="shared" si="2"/>
        <v>Aggregate1-in-10June Monthly System Peak DayAll2</v>
      </c>
      <c r="G134" s="12">
        <v>17.10492</v>
      </c>
      <c r="H134" s="4">
        <v>17.10492</v>
      </c>
      <c r="I134" s="4">
        <v>63.110700000000001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67">
        <v>21671</v>
      </c>
      <c r="P134" t="s">
        <v>58</v>
      </c>
      <c r="Q134" t="s">
        <v>60</v>
      </c>
    </row>
    <row r="135" spans="1:18" x14ac:dyDescent="0.25">
      <c r="A135" s="3" t="s">
        <v>30</v>
      </c>
      <c r="B135" s="4" t="s">
        <v>38</v>
      </c>
      <c r="C135" t="s">
        <v>50</v>
      </c>
      <c r="D135" t="s">
        <v>57</v>
      </c>
      <c r="E135">
        <v>2</v>
      </c>
      <c r="F135" t="str">
        <f t="shared" si="2"/>
        <v>Average Per Ton1-in-10May Monthly System Peak Day100% Cycling2</v>
      </c>
      <c r="G135" s="12">
        <v>0.16718620000000001</v>
      </c>
      <c r="H135" s="4">
        <v>0.16718620000000001</v>
      </c>
      <c r="I135" s="4">
        <v>66.278400000000005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67">
        <v>9073</v>
      </c>
      <c r="P135" t="s">
        <v>58</v>
      </c>
      <c r="Q135" t="s">
        <v>60</v>
      </c>
      <c r="R135" t="s">
        <v>69</v>
      </c>
    </row>
    <row r="136" spans="1:18" x14ac:dyDescent="0.25">
      <c r="A136" s="3" t="s">
        <v>28</v>
      </c>
      <c r="B136" s="4" t="s">
        <v>38</v>
      </c>
      <c r="C136" t="s">
        <v>50</v>
      </c>
      <c r="D136" t="s">
        <v>57</v>
      </c>
      <c r="E136">
        <v>2</v>
      </c>
      <c r="F136" t="str">
        <f t="shared" si="2"/>
        <v>Average Per Premise1-in-10May Monthly System Peak Day100% Cycling2</v>
      </c>
      <c r="G136" s="12">
        <v>0.75073100000000004</v>
      </c>
      <c r="H136" s="4">
        <v>0.75073100000000004</v>
      </c>
      <c r="I136" s="4">
        <v>66.278400000000005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67">
        <v>9073</v>
      </c>
      <c r="P136" t="s">
        <v>58</v>
      </c>
      <c r="Q136" t="s">
        <v>60</v>
      </c>
      <c r="R136" t="s">
        <v>69</v>
      </c>
    </row>
    <row r="137" spans="1:18" x14ac:dyDescent="0.25">
      <c r="A137" s="3" t="s">
        <v>29</v>
      </c>
      <c r="B137" s="4" t="s">
        <v>38</v>
      </c>
      <c r="C137" t="s">
        <v>50</v>
      </c>
      <c r="D137" t="s">
        <v>57</v>
      </c>
      <c r="E137">
        <v>2</v>
      </c>
      <c r="F137" t="str">
        <f t="shared" si="2"/>
        <v>Average Per Device1-in-10May Monthly System Peak Day100% Cycling2</v>
      </c>
      <c r="G137" s="12">
        <v>0.60761659999999995</v>
      </c>
      <c r="H137" s="4">
        <v>0.60761659999999995</v>
      </c>
      <c r="I137" s="4">
        <v>66.278400000000005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67">
        <v>9073</v>
      </c>
      <c r="P137" t="s">
        <v>58</v>
      </c>
      <c r="Q137" t="s">
        <v>60</v>
      </c>
      <c r="R137" t="s">
        <v>69</v>
      </c>
    </row>
    <row r="138" spans="1:18" x14ac:dyDescent="0.25">
      <c r="A138" s="3" t="s">
        <v>43</v>
      </c>
      <c r="B138" s="4" t="s">
        <v>38</v>
      </c>
      <c r="C138" t="s">
        <v>50</v>
      </c>
      <c r="D138" t="s">
        <v>57</v>
      </c>
      <c r="E138">
        <v>2</v>
      </c>
      <c r="F138" t="str">
        <f t="shared" si="2"/>
        <v>Aggregate1-in-10May Monthly System Peak Day100% Cycling2</v>
      </c>
      <c r="G138" s="12">
        <v>6.811382</v>
      </c>
      <c r="H138" s="4">
        <v>6.811382</v>
      </c>
      <c r="I138" s="4">
        <v>66.278400000000005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67">
        <v>9073</v>
      </c>
      <c r="P138" t="s">
        <v>58</v>
      </c>
      <c r="Q138" t="s">
        <v>60</v>
      </c>
      <c r="R138" t="s">
        <v>69</v>
      </c>
    </row>
    <row r="139" spans="1:18" x14ac:dyDescent="0.25">
      <c r="A139" s="3" t="s">
        <v>30</v>
      </c>
      <c r="B139" s="4" t="s">
        <v>38</v>
      </c>
      <c r="C139" t="s">
        <v>50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2">
        <v>0.22278980000000001</v>
      </c>
      <c r="H139" s="4">
        <v>0.22278980000000001</v>
      </c>
      <c r="I139" s="4">
        <v>65.768299999999996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67">
        <v>12598</v>
      </c>
      <c r="P139" t="s">
        <v>58</v>
      </c>
      <c r="Q139" t="s">
        <v>60</v>
      </c>
      <c r="R139" t="s">
        <v>69</v>
      </c>
    </row>
    <row r="140" spans="1:18" x14ac:dyDescent="0.25">
      <c r="A140" s="3" t="s">
        <v>28</v>
      </c>
      <c r="B140" s="4" t="s">
        <v>38</v>
      </c>
      <c r="C140" t="s">
        <v>50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2">
        <v>0.91158479999999997</v>
      </c>
      <c r="H140" s="4">
        <v>0.91158490000000003</v>
      </c>
      <c r="I140" s="4">
        <v>65.768299999999996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67">
        <v>12598</v>
      </c>
      <c r="P140" t="s">
        <v>58</v>
      </c>
      <c r="Q140" t="s">
        <v>60</v>
      </c>
      <c r="R140" t="s">
        <v>69</v>
      </c>
    </row>
    <row r="141" spans="1:18" x14ac:dyDescent="0.25">
      <c r="A141" s="3" t="s">
        <v>29</v>
      </c>
      <c r="B141" s="4" t="s">
        <v>38</v>
      </c>
      <c r="C141" t="s">
        <v>50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2">
        <v>0.78112809999999999</v>
      </c>
      <c r="H141" s="4">
        <v>0.78112809999999999</v>
      </c>
      <c r="I141" s="4">
        <v>65.768299999999996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67">
        <v>12598</v>
      </c>
      <c r="P141" t="s">
        <v>58</v>
      </c>
      <c r="Q141" t="s">
        <v>60</v>
      </c>
      <c r="R141" t="s">
        <v>69</v>
      </c>
    </row>
    <row r="142" spans="1:18" x14ac:dyDescent="0.25">
      <c r="A142" s="3" t="s">
        <v>43</v>
      </c>
      <c r="B142" s="4" t="s">
        <v>38</v>
      </c>
      <c r="C142" t="s">
        <v>50</v>
      </c>
      <c r="D142" t="s">
        <v>31</v>
      </c>
      <c r="E142">
        <v>2</v>
      </c>
      <c r="F142" t="str">
        <f t="shared" si="2"/>
        <v>Aggregate1-in-10May Monthly System Peak Day50% Cycling2</v>
      </c>
      <c r="G142" s="12">
        <v>11.48415</v>
      </c>
      <c r="H142" s="4">
        <v>11.48415</v>
      </c>
      <c r="I142" s="4">
        <v>65.768299999999996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67">
        <v>12598</v>
      </c>
      <c r="P142" t="s">
        <v>58</v>
      </c>
      <c r="Q142" t="s">
        <v>60</v>
      </c>
      <c r="R142" t="s">
        <v>69</v>
      </c>
    </row>
    <row r="143" spans="1:18" x14ac:dyDescent="0.25">
      <c r="A143" s="3" t="s">
        <v>30</v>
      </c>
      <c r="B143" s="4" t="s">
        <v>38</v>
      </c>
      <c r="C143" t="s">
        <v>50</v>
      </c>
      <c r="D143" t="s">
        <v>26</v>
      </c>
      <c r="E143">
        <v>2</v>
      </c>
      <c r="F143" t="str">
        <f t="shared" si="2"/>
        <v>Average Per Ton1-in-10May Monthly System Peak DayAll2</v>
      </c>
      <c r="G143" s="12">
        <v>0.19950860000000001</v>
      </c>
      <c r="H143" s="4">
        <v>0.19950860000000001</v>
      </c>
      <c r="I143" s="4">
        <v>65.981899999999996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67">
        <v>21671</v>
      </c>
      <c r="P143" t="s">
        <v>58</v>
      </c>
      <c r="Q143" t="s">
        <v>60</v>
      </c>
    </row>
    <row r="144" spans="1:18" x14ac:dyDescent="0.25">
      <c r="A144" s="3" t="s">
        <v>28</v>
      </c>
      <c r="B144" s="4" t="s">
        <v>38</v>
      </c>
      <c r="C144" t="s">
        <v>50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2">
        <v>0.84962879999999996</v>
      </c>
      <c r="H144" s="4">
        <v>0.84962879999999996</v>
      </c>
      <c r="I144" s="4">
        <v>65.981899999999996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67">
        <v>21671</v>
      </c>
      <c r="P144" t="s">
        <v>58</v>
      </c>
      <c r="Q144" t="s">
        <v>60</v>
      </c>
    </row>
    <row r="145" spans="1:18" x14ac:dyDescent="0.25">
      <c r="A145" s="3" t="s">
        <v>29</v>
      </c>
      <c r="B145" s="4" t="s">
        <v>38</v>
      </c>
      <c r="C145" t="s">
        <v>50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2">
        <v>0.71057060000000005</v>
      </c>
      <c r="H145" s="4">
        <v>0.71057060000000005</v>
      </c>
      <c r="I145" s="4">
        <v>65.981899999999996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67">
        <v>21671</v>
      </c>
      <c r="P145" t="s">
        <v>58</v>
      </c>
      <c r="Q145" t="s">
        <v>60</v>
      </c>
    </row>
    <row r="146" spans="1:18" x14ac:dyDescent="0.25">
      <c r="A146" s="3" t="s">
        <v>43</v>
      </c>
      <c r="B146" s="4" t="s">
        <v>38</v>
      </c>
      <c r="C146" t="s">
        <v>50</v>
      </c>
      <c r="D146" t="s">
        <v>26</v>
      </c>
      <c r="E146">
        <v>2</v>
      </c>
      <c r="F146" t="str">
        <f t="shared" si="2"/>
        <v>Aggregate1-in-10May Monthly System Peak DayAll2</v>
      </c>
      <c r="G146" s="12">
        <v>18.412299999999998</v>
      </c>
      <c r="H146" s="4">
        <v>18.412310000000002</v>
      </c>
      <c r="I146" s="4">
        <v>65.981899999999996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67">
        <v>21671</v>
      </c>
      <c r="P146" t="s">
        <v>58</v>
      </c>
      <c r="Q146" t="s">
        <v>60</v>
      </c>
    </row>
    <row r="147" spans="1:18" x14ac:dyDescent="0.25">
      <c r="A147" s="3" t="s">
        <v>30</v>
      </c>
      <c r="B147" s="4" t="s">
        <v>38</v>
      </c>
      <c r="C147" t="s">
        <v>51</v>
      </c>
      <c r="D147" t="s">
        <v>57</v>
      </c>
      <c r="E147">
        <v>2</v>
      </c>
      <c r="F147" t="str">
        <f t="shared" si="2"/>
        <v>Average Per Ton1-in-10October Monthly System Peak Day100% Cycling2</v>
      </c>
      <c r="G147" s="12">
        <v>0.1693733</v>
      </c>
      <c r="H147" s="4">
        <v>0.1693733</v>
      </c>
      <c r="I147" s="4">
        <v>67.241600000000005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67">
        <v>9073</v>
      </c>
      <c r="P147" t="s">
        <v>58</v>
      </c>
      <c r="Q147" t="s">
        <v>60</v>
      </c>
      <c r="R147" t="s">
        <v>70</v>
      </c>
    </row>
    <row r="148" spans="1:18" x14ac:dyDescent="0.25">
      <c r="A148" s="3" t="s">
        <v>28</v>
      </c>
      <c r="B148" s="4" t="s">
        <v>38</v>
      </c>
      <c r="C148" t="s">
        <v>51</v>
      </c>
      <c r="D148" t="s">
        <v>57</v>
      </c>
      <c r="E148">
        <v>2</v>
      </c>
      <c r="F148" t="str">
        <f t="shared" si="2"/>
        <v>Average Per Premise1-in-10October Monthly System Peak Day100% Cycling2</v>
      </c>
      <c r="G148" s="12">
        <v>0.7605518</v>
      </c>
      <c r="H148" s="4">
        <v>0.7605518</v>
      </c>
      <c r="I148" s="4">
        <v>67.241600000000005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67">
        <v>9073</v>
      </c>
      <c r="P148" t="s">
        <v>58</v>
      </c>
      <c r="Q148" t="s">
        <v>60</v>
      </c>
      <c r="R148" t="s">
        <v>70</v>
      </c>
    </row>
    <row r="149" spans="1:18" x14ac:dyDescent="0.25">
      <c r="A149" s="3" t="s">
        <v>29</v>
      </c>
      <c r="B149" s="4" t="s">
        <v>38</v>
      </c>
      <c r="C149" t="s">
        <v>51</v>
      </c>
      <c r="D149" t="s">
        <v>57</v>
      </c>
      <c r="E149">
        <v>2</v>
      </c>
      <c r="F149" t="str">
        <f t="shared" si="2"/>
        <v>Average Per Device1-in-10October Monthly System Peak Day100% Cycling2</v>
      </c>
      <c r="G149" s="12">
        <v>0.61556529999999998</v>
      </c>
      <c r="H149" s="4">
        <v>0.61556529999999998</v>
      </c>
      <c r="I149" s="4">
        <v>67.241600000000005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67">
        <v>9073</v>
      </c>
      <c r="P149" t="s">
        <v>58</v>
      </c>
      <c r="Q149" t="s">
        <v>60</v>
      </c>
      <c r="R149" t="s">
        <v>70</v>
      </c>
    </row>
    <row r="150" spans="1:18" x14ac:dyDescent="0.25">
      <c r="A150" s="3" t="s">
        <v>43</v>
      </c>
      <c r="B150" s="4" t="s">
        <v>38</v>
      </c>
      <c r="C150" t="s">
        <v>51</v>
      </c>
      <c r="D150" t="s">
        <v>57</v>
      </c>
      <c r="E150">
        <v>2</v>
      </c>
      <c r="F150" t="str">
        <f t="shared" si="2"/>
        <v>Aggregate1-in-10October Monthly System Peak Day100% Cycling2</v>
      </c>
      <c r="G150" s="12">
        <v>6.900487</v>
      </c>
      <c r="H150" s="4">
        <v>6.900487</v>
      </c>
      <c r="I150" s="4">
        <v>67.241600000000005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67">
        <v>9073</v>
      </c>
      <c r="P150" t="s">
        <v>58</v>
      </c>
      <c r="Q150" t="s">
        <v>60</v>
      </c>
      <c r="R150" t="s">
        <v>70</v>
      </c>
    </row>
    <row r="151" spans="1:18" x14ac:dyDescent="0.25">
      <c r="A151" s="3" t="s">
        <v>30</v>
      </c>
      <c r="B151" s="4" t="s">
        <v>38</v>
      </c>
      <c r="C151" t="s">
        <v>51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2">
        <v>0.22475729999999999</v>
      </c>
      <c r="H151" s="4">
        <v>0.22475729999999999</v>
      </c>
      <c r="I151" s="4">
        <v>66.873800000000003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67">
        <v>12598</v>
      </c>
      <c r="P151" t="s">
        <v>58</v>
      </c>
      <c r="Q151" t="s">
        <v>60</v>
      </c>
      <c r="R151" t="s">
        <v>70</v>
      </c>
    </row>
    <row r="152" spans="1:18" x14ac:dyDescent="0.25">
      <c r="A152" s="3" t="s">
        <v>28</v>
      </c>
      <c r="B152" s="4" t="s">
        <v>38</v>
      </c>
      <c r="C152" t="s">
        <v>51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2">
        <v>0.91963510000000004</v>
      </c>
      <c r="H152" s="4">
        <v>0.91963510000000004</v>
      </c>
      <c r="I152" s="4">
        <v>66.873800000000003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67">
        <v>12598</v>
      </c>
      <c r="P152" t="s">
        <v>58</v>
      </c>
      <c r="Q152" t="s">
        <v>60</v>
      </c>
      <c r="R152" t="s">
        <v>70</v>
      </c>
    </row>
    <row r="153" spans="1:18" x14ac:dyDescent="0.25">
      <c r="A153" s="3" t="s">
        <v>29</v>
      </c>
      <c r="B153" s="4" t="s">
        <v>38</v>
      </c>
      <c r="C153" t="s">
        <v>51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2">
        <v>0.78802629999999996</v>
      </c>
      <c r="H153" s="4">
        <v>0.78802629999999996</v>
      </c>
      <c r="I153" s="4">
        <v>66.873800000000003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67">
        <v>12598</v>
      </c>
      <c r="P153" t="s">
        <v>58</v>
      </c>
      <c r="Q153" t="s">
        <v>60</v>
      </c>
      <c r="R153" t="s">
        <v>70</v>
      </c>
    </row>
    <row r="154" spans="1:18" x14ac:dyDescent="0.25">
      <c r="A154" s="3" t="s">
        <v>43</v>
      </c>
      <c r="B154" s="4" t="s">
        <v>38</v>
      </c>
      <c r="C154" t="s">
        <v>51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2">
        <v>11.585559999999999</v>
      </c>
      <c r="H154" s="4">
        <v>11.585559999999999</v>
      </c>
      <c r="I154" s="4">
        <v>66.873800000000003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67">
        <v>12598</v>
      </c>
      <c r="P154" t="s">
        <v>58</v>
      </c>
      <c r="Q154" t="s">
        <v>60</v>
      </c>
      <c r="R154" t="s">
        <v>70</v>
      </c>
    </row>
    <row r="155" spans="1:18" x14ac:dyDescent="0.25">
      <c r="A155" s="3" t="s">
        <v>30</v>
      </c>
      <c r="B155" s="4" t="s">
        <v>38</v>
      </c>
      <c r="C155" t="s">
        <v>51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2">
        <v>0.201568</v>
      </c>
      <c r="H155" s="4">
        <v>0.201568</v>
      </c>
      <c r="I155" s="4">
        <v>67.027799999999999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67">
        <v>21671</v>
      </c>
      <c r="P155" t="s">
        <v>58</v>
      </c>
      <c r="Q155" t="s">
        <v>60</v>
      </c>
    </row>
    <row r="156" spans="1:18" x14ac:dyDescent="0.25">
      <c r="A156" s="3" t="s">
        <v>28</v>
      </c>
      <c r="B156" s="4" t="s">
        <v>38</v>
      </c>
      <c r="C156" t="s">
        <v>51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2">
        <v>0.85839900000000002</v>
      </c>
      <c r="H156" s="4">
        <v>0.85839900000000002</v>
      </c>
      <c r="I156" s="4">
        <v>67.027799999999999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67">
        <v>21671</v>
      </c>
      <c r="P156" t="s">
        <v>58</v>
      </c>
      <c r="Q156" t="s">
        <v>60</v>
      </c>
    </row>
    <row r="157" spans="1:18" x14ac:dyDescent="0.25">
      <c r="A157" s="3" t="s">
        <v>29</v>
      </c>
      <c r="B157" s="4" t="s">
        <v>38</v>
      </c>
      <c r="C157" t="s">
        <v>51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2">
        <v>0.71790540000000003</v>
      </c>
      <c r="H157" s="4">
        <v>0.71790540000000003</v>
      </c>
      <c r="I157" s="4">
        <v>67.027799999999999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67">
        <v>21671</v>
      </c>
      <c r="P157" t="s">
        <v>58</v>
      </c>
      <c r="Q157" t="s">
        <v>60</v>
      </c>
    </row>
    <row r="158" spans="1:18" x14ac:dyDescent="0.25">
      <c r="A158" s="3" t="s">
        <v>43</v>
      </c>
      <c r="B158" s="4" t="s">
        <v>38</v>
      </c>
      <c r="C158" t="s">
        <v>51</v>
      </c>
      <c r="D158" t="s">
        <v>26</v>
      </c>
      <c r="E158">
        <v>2</v>
      </c>
      <c r="F158" t="str">
        <f t="shared" si="2"/>
        <v>Aggregate1-in-10October Monthly System Peak DayAll2</v>
      </c>
      <c r="G158" s="12">
        <v>18.602360000000001</v>
      </c>
      <c r="H158" s="4">
        <v>18.602360000000001</v>
      </c>
      <c r="I158" s="4">
        <v>67.027799999999999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67">
        <v>21671</v>
      </c>
      <c r="P158" t="s">
        <v>58</v>
      </c>
      <c r="Q158" t="s">
        <v>60</v>
      </c>
    </row>
    <row r="159" spans="1:18" x14ac:dyDescent="0.25">
      <c r="A159" s="3" t="s">
        <v>30</v>
      </c>
      <c r="B159" s="4" t="s">
        <v>38</v>
      </c>
      <c r="C159" t="s">
        <v>52</v>
      </c>
      <c r="D159" t="s">
        <v>57</v>
      </c>
      <c r="E159">
        <v>2</v>
      </c>
      <c r="F159" t="str">
        <f t="shared" si="2"/>
        <v>Average Per Ton1-in-10September Monthly System Peak Day100% Cycling2</v>
      </c>
      <c r="G159" s="12">
        <v>0.20231499999999999</v>
      </c>
      <c r="H159" s="4">
        <v>0.20231499999999999</v>
      </c>
      <c r="I159" s="4">
        <v>70.685599999999994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67">
        <v>9073</v>
      </c>
      <c r="P159" t="s">
        <v>58</v>
      </c>
      <c r="Q159" t="s">
        <v>60</v>
      </c>
      <c r="R159" t="s">
        <v>71</v>
      </c>
    </row>
    <row r="160" spans="1:18" x14ac:dyDescent="0.25">
      <c r="A160" s="3" t="s">
        <v>28</v>
      </c>
      <c r="B160" s="4" t="s">
        <v>38</v>
      </c>
      <c r="C160" t="s">
        <v>52</v>
      </c>
      <c r="D160" t="s">
        <v>57</v>
      </c>
      <c r="E160">
        <v>2</v>
      </c>
      <c r="F160" t="str">
        <f t="shared" si="2"/>
        <v>Average Per Premise1-in-10September Monthly System Peak Day100% Cycling2</v>
      </c>
      <c r="G160" s="12">
        <v>0.90847290000000003</v>
      </c>
      <c r="H160" s="4">
        <v>0.90847290000000003</v>
      </c>
      <c r="I160" s="4">
        <v>70.685599999999994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67">
        <v>9073</v>
      </c>
      <c r="P160" t="s">
        <v>58</v>
      </c>
      <c r="Q160" t="s">
        <v>60</v>
      </c>
      <c r="R160" t="s">
        <v>71</v>
      </c>
    </row>
    <row r="161" spans="1:18" x14ac:dyDescent="0.25">
      <c r="A161" s="3" t="s">
        <v>29</v>
      </c>
      <c r="B161" s="4" t="s">
        <v>38</v>
      </c>
      <c r="C161" t="s">
        <v>52</v>
      </c>
      <c r="D161" t="s">
        <v>57</v>
      </c>
      <c r="E161">
        <v>2</v>
      </c>
      <c r="F161" t="str">
        <f t="shared" si="2"/>
        <v>Average Per Device1-in-10September Monthly System Peak Day100% Cycling2</v>
      </c>
      <c r="G161" s="12">
        <v>0.73528769999999999</v>
      </c>
      <c r="H161" s="4">
        <v>0.73528769999999999</v>
      </c>
      <c r="I161" s="4">
        <v>70.685599999999994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67">
        <v>9073</v>
      </c>
      <c r="P161" t="s">
        <v>58</v>
      </c>
      <c r="Q161" t="s">
        <v>60</v>
      </c>
      <c r="R161" t="s">
        <v>71</v>
      </c>
    </row>
    <row r="162" spans="1:18" x14ac:dyDescent="0.25">
      <c r="A162" s="3" t="s">
        <v>43</v>
      </c>
      <c r="B162" s="4" t="s">
        <v>38</v>
      </c>
      <c r="C162" t="s">
        <v>52</v>
      </c>
      <c r="D162" t="s">
        <v>57</v>
      </c>
      <c r="E162">
        <v>2</v>
      </c>
      <c r="F162" t="str">
        <f t="shared" si="2"/>
        <v>Aggregate1-in-10September Monthly System Peak Day100% Cycling2</v>
      </c>
      <c r="G162" s="12">
        <v>8.2425739999999994</v>
      </c>
      <c r="H162" s="4">
        <v>8.2425750000000004</v>
      </c>
      <c r="I162" s="4">
        <v>70.685599999999994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67">
        <v>9073</v>
      </c>
      <c r="P162" t="s">
        <v>58</v>
      </c>
      <c r="Q162" t="s">
        <v>60</v>
      </c>
      <c r="R162" t="s">
        <v>71</v>
      </c>
    </row>
    <row r="163" spans="1:18" x14ac:dyDescent="0.25">
      <c r="A163" s="3" t="s">
        <v>30</v>
      </c>
      <c r="B163" s="4" t="s">
        <v>38</v>
      </c>
      <c r="C163" t="s">
        <v>52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2">
        <v>0.2513995</v>
      </c>
      <c r="H163" s="4">
        <v>0.2513995</v>
      </c>
      <c r="I163" s="4">
        <v>70.345600000000005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67">
        <v>12598</v>
      </c>
      <c r="P163" t="s">
        <v>58</v>
      </c>
      <c r="Q163" t="s">
        <v>60</v>
      </c>
      <c r="R163" t="s">
        <v>71</v>
      </c>
    </row>
    <row r="164" spans="1:18" x14ac:dyDescent="0.25">
      <c r="A164" s="3" t="s">
        <v>28</v>
      </c>
      <c r="B164" s="4" t="s">
        <v>38</v>
      </c>
      <c r="C164" t="s">
        <v>52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2">
        <v>1.0286470000000001</v>
      </c>
      <c r="H164" s="4">
        <v>1.0286470000000001</v>
      </c>
      <c r="I164" s="4">
        <v>70.345600000000005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67">
        <v>12598</v>
      </c>
      <c r="P164" t="s">
        <v>58</v>
      </c>
      <c r="Q164" t="s">
        <v>60</v>
      </c>
      <c r="R164" t="s">
        <v>71</v>
      </c>
    </row>
    <row r="165" spans="1:18" x14ac:dyDescent="0.25">
      <c r="A165" s="3" t="s">
        <v>29</v>
      </c>
      <c r="B165" s="4" t="s">
        <v>38</v>
      </c>
      <c r="C165" t="s">
        <v>52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2">
        <v>0.88143740000000004</v>
      </c>
      <c r="H165" s="4">
        <v>0.88143740000000004</v>
      </c>
      <c r="I165" s="4">
        <v>70.345600000000005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67">
        <v>12598</v>
      </c>
      <c r="P165" t="s">
        <v>58</v>
      </c>
      <c r="Q165" t="s">
        <v>60</v>
      </c>
      <c r="R165" t="s">
        <v>71</v>
      </c>
    </row>
    <row r="166" spans="1:18" x14ac:dyDescent="0.25">
      <c r="A166" s="3" t="s">
        <v>43</v>
      </c>
      <c r="B166" s="4" t="s">
        <v>38</v>
      </c>
      <c r="C166" t="s">
        <v>52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2">
        <v>12.95889</v>
      </c>
      <c r="H166" s="4">
        <v>12.95889</v>
      </c>
      <c r="I166" s="4">
        <v>70.345600000000005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67">
        <v>12598</v>
      </c>
      <c r="P166" t="s">
        <v>58</v>
      </c>
      <c r="Q166" t="s">
        <v>60</v>
      </c>
      <c r="R166" t="s">
        <v>71</v>
      </c>
    </row>
    <row r="167" spans="1:18" x14ac:dyDescent="0.25">
      <c r="A167" s="3" t="s">
        <v>30</v>
      </c>
      <c r="B167" s="4" t="s">
        <v>38</v>
      </c>
      <c r="C167" t="s">
        <v>52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2">
        <v>0.23084779999999999</v>
      </c>
      <c r="H167" s="4">
        <v>0.23084779999999999</v>
      </c>
      <c r="I167" s="4">
        <v>70.487899999999996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67">
        <v>21671</v>
      </c>
      <c r="P167" t="s">
        <v>58</v>
      </c>
      <c r="Q167" t="s">
        <v>60</v>
      </c>
    </row>
    <row r="168" spans="1:18" x14ac:dyDescent="0.25">
      <c r="A168" s="3" t="s">
        <v>28</v>
      </c>
      <c r="B168" s="4" t="s">
        <v>38</v>
      </c>
      <c r="C168" t="s">
        <v>52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2">
        <v>0.98309049999999998</v>
      </c>
      <c r="H168" s="4">
        <v>0.98309040000000003</v>
      </c>
      <c r="I168" s="4">
        <v>70.487899999999996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67">
        <v>21671</v>
      </c>
      <c r="P168" t="s">
        <v>58</v>
      </c>
      <c r="Q168" t="s">
        <v>60</v>
      </c>
    </row>
    <row r="169" spans="1:18" x14ac:dyDescent="0.25">
      <c r="A169" s="3" t="s">
        <v>29</v>
      </c>
      <c r="B169" s="4" t="s">
        <v>38</v>
      </c>
      <c r="C169" t="s">
        <v>52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2">
        <v>0.82218869999999999</v>
      </c>
      <c r="H169" s="4">
        <v>0.82218869999999999</v>
      </c>
      <c r="I169" s="4">
        <v>70.487899999999996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67">
        <v>21671</v>
      </c>
      <c r="P169" t="s">
        <v>58</v>
      </c>
      <c r="Q169" t="s">
        <v>60</v>
      </c>
    </row>
    <row r="170" spans="1:18" x14ac:dyDescent="0.25">
      <c r="A170" s="3" t="s">
        <v>43</v>
      </c>
      <c r="B170" s="4" t="s">
        <v>38</v>
      </c>
      <c r="C170" t="s">
        <v>52</v>
      </c>
      <c r="D170" t="s">
        <v>26</v>
      </c>
      <c r="E170">
        <v>2</v>
      </c>
      <c r="F170" t="str">
        <f t="shared" si="2"/>
        <v>Aggregate1-in-10September Monthly System Peak DayAll2</v>
      </c>
      <c r="G170" s="12">
        <v>21.304549999999999</v>
      </c>
      <c r="H170" s="4">
        <v>21.304549999999999</v>
      </c>
      <c r="I170" s="4">
        <v>70.487899999999996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67">
        <v>21671</v>
      </c>
      <c r="P170" t="s">
        <v>58</v>
      </c>
      <c r="Q170" t="s">
        <v>60</v>
      </c>
    </row>
    <row r="171" spans="1:18" x14ac:dyDescent="0.25">
      <c r="A171" s="3" t="s">
        <v>30</v>
      </c>
      <c r="B171" s="4" t="s">
        <v>38</v>
      </c>
      <c r="C171" t="s">
        <v>47</v>
      </c>
      <c r="D171" t="s">
        <v>57</v>
      </c>
      <c r="E171">
        <v>3</v>
      </c>
      <c r="F171" t="str">
        <f t="shared" si="2"/>
        <v>Average Per Ton1-in-10August Monthly System Peak Day100% Cycling3</v>
      </c>
      <c r="G171" s="12">
        <v>0.17053740000000001</v>
      </c>
      <c r="H171" s="4">
        <v>0.17053740000000001</v>
      </c>
      <c r="I171" s="4">
        <v>71.876999999999995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67">
        <v>9073</v>
      </c>
      <c r="P171" t="s">
        <v>58</v>
      </c>
      <c r="Q171" t="s">
        <v>60</v>
      </c>
      <c r="R171" t="s">
        <v>66</v>
      </c>
    </row>
    <row r="172" spans="1:18" x14ac:dyDescent="0.25">
      <c r="A172" s="3" t="s">
        <v>28</v>
      </c>
      <c r="B172" s="4" t="s">
        <v>38</v>
      </c>
      <c r="C172" t="s">
        <v>47</v>
      </c>
      <c r="D172" t="s">
        <v>57</v>
      </c>
      <c r="E172">
        <v>3</v>
      </c>
      <c r="F172" t="str">
        <f t="shared" si="2"/>
        <v>Average Per Premise1-in-10August Monthly System Peak Day100% Cycling3</v>
      </c>
      <c r="G172" s="12">
        <v>0.76577949999999995</v>
      </c>
      <c r="H172" s="4">
        <v>0.7657794</v>
      </c>
      <c r="I172" s="4">
        <v>71.876999999999995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67">
        <v>9073</v>
      </c>
      <c r="P172" t="s">
        <v>58</v>
      </c>
      <c r="Q172" t="s">
        <v>60</v>
      </c>
      <c r="R172" t="s">
        <v>66</v>
      </c>
    </row>
    <row r="173" spans="1:18" x14ac:dyDescent="0.25">
      <c r="A173" s="3" t="s">
        <v>29</v>
      </c>
      <c r="B173" s="4" t="s">
        <v>38</v>
      </c>
      <c r="C173" t="s">
        <v>47</v>
      </c>
      <c r="D173" t="s">
        <v>57</v>
      </c>
      <c r="E173">
        <v>3</v>
      </c>
      <c r="F173" t="str">
        <f t="shared" si="2"/>
        <v>Average Per Device1-in-10August Monthly System Peak Day100% Cycling3</v>
      </c>
      <c r="G173" s="12">
        <v>0.61979640000000003</v>
      </c>
      <c r="H173" s="4">
        <v>0.61979640000000003</v>
      </c>
      <c r="I173" s="4">
        <v>71.876999999999995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67">
        <v>9073</v>
      </c>
      <c r="P173" t="s">
        <v>58</v>
      </c>
      <c r="Q173" t="s">
        <v>60</v>
      </c>
      <c r="R173" t="s">
        <v>66</v>
      </c>
    </row>
    <row r="174" spans="1:18" x14ac:dyDescent="0.25">
      <c r="A174" s="3" t="s">
        <v>43</v>
      </c>
      <c r="B174" s="4" t="s">
        <v>38</v>
      </c>
      <c r="C174" t="s">
        <v>47</v>
      </c>
      <c r="D174" t="s">
        <v>57</v>
      </c>
      <c r="E174">
        <v>3</v>
      </c>
      <c r="F174" t="str">
        <f t="shared" si="2"/>
        <v>Aggregate1-in-10August Monthly System Peak Day100% Cycling3</v>
      </c>
      <c r="G174" s="12">
        <v>6.9479170000000003</v>
      </c>
      <c r="H174" s="4">
        <v>6.9479170000000003</v>
      </c>
      <c r="I174" s="4">
        <v>71.876999999999995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67">
        <v>9073</v>
      </c>
      <c r="P174" t="s">
        <v>58</v>
      </c>
      <c r="Q174" t="s">
        <v>60</v>
      </c>
      <c r="R174" t="s">
        <v>66</v>
      </c>
    </row>
    <row r="175" spans="1:18" x14ac:dyDescent="0.25">
      <c r="A175" s="3" t="s">
        <v>30</v>
      </c>
      <c r="B175" s="4" t="s">
        <v>38</v>
      </c>
      <c r="C175" t="s">
        <v>47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2">
        <v>0.21065790000000001</v>
      </c>
      <c r="H175" s="4">
        <v>0.21065790000000001</v>
      </c>
      <c r="I175" s="4">
        <v>71.739599999999996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67">
        <v>12598</v>
      </c>
      <c r="P175" t="s">
        <v>58</v>
      </c>
      <c r="Q175" t="s">
        <v>60</v>
      </c>
      <c r="R175" t="s">
        <v>66</v>
      </c>
    </row>
    <row r="176" spans="1:18" x14ac:dyDescent="0.25">
      <c r="A176" s="3" t="s">
        <v>28</v>
      </c>
      <c r="B176" s="4" t="s">
        <v>38</v>
      </c>
      <c r="C176" t="s">
        <v>47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2">
        <v>0.86194519999999997</v>
      </c>
      <c r="H176" s="4">
        <v>0.86194510000000002</v>
      </c>
      <c r="I176" s="4">
        <v>71.739599999999996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67">
        <v>12598</v>
      </c>
      <c r="P176" t="s">
        <v>58</v>
      </c>
      <c r="Q176" t="s">
        <v>60</v>
      </c>
      <c r="R176" t="s">
        <v>66</v>
      </c>
    </row>
    <row r="177" spans="1:18" x14ac:dyDescent="0.25">
      <c r="A177" s="3" t="s">
        <v>29</v>
      </c>
      <c r="B177" s="4" t="s">
        <v>38</v>
      </c>
      <c r="C177" t="s">
        <v>47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2">
        <v>0.73859240000000004</v>
      </c>
      <c r="H177" s="4">
        <v>0.73859229999999998</v>
      </c>
      <c r="I177" s="4">
        <v>71.739599999999996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67">
        <v>12598</v>
      </c>
      <c r="P177" t="s">
        <v>58</v>
      </c>
      <c r="Q177" t="s">
        <v>60</v>
      </c>
      <c r="R177" t="s">
        <v>66</v>
      </c>
    </row>
    <row r="178" spans="1:18" x14ac:dyDescent="0.25">
      <c r="A178" s="3" t="s">
        <v>43</v>
      </c>
      <c r="B178" s="4" t="s">
        <v>38</v>
      </c>
      <c r="C178" t="s">
        <v>47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2">
        <v>10.858790000000001</v>
      </c>
      <c r="H178" s="4">
        <v>10.858779999999999</v>
      </c>
      <c r="I178" s="4">
        <v>71.739599999999996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67">
        <v>12598</v>
      </c>
      <c r="P178" t="s">
        <v>58</v>
      </c>
      <c r="Q178" t="s">
        <v>60</v>
      </c>
      <c r="R178" t="s">
        <v>66</v>
      </c>
    </row>
    <row r="179" spans="1:18" x14ac:dyDescent="0.25">
      <c r="A179" s="3" t="s">
        <v>30</v>
      </c>
      <c r="B179" s="4" t="s">
        <v>38</v>
      </c>
      <c r="C179" t="s">
        <v>47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2">
        <v>0.19385949999999999</v>
      </c>
      <c r="H179" s="4">
        <v>0.19385949999999999</v>
      </c>
      <c r="I179" s="4">
        <v>71.7971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67">
        <v>21671</v>
      </c>
      <c r="P179" t="s">
        <v>58</v>
      </c>
      <c r="Q179" t="s">
        <v>60</v>
      </c>
    </row>
    <row r="180" spans="1:18" x14ac:dyDescent="0.25">
      <c r="A180" s="3" t="s">
        <v>28</v>
      </c>
      <c r="B180" s="4" t="s">
        <v>38</v>
      </c>
      <c r="C180" t="s">
        <v>47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2">
        <v>0.82557159999999996</v>
      </c>
      <c r="H180" s="4">
        <v>0.82557159999999996</v>
      </c>
      <c r="I180" s="4">
        <v>71.7971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67">
        <v>21671</v>
      </c>
      <c r="P180" t="s">
        <v>58</v>
      </c>
      <c r="Q180" t="s">
        <v>60</v>
      </c>
    </row>
    <row r="181" spans="1:18" x14ac:dyDescent="0.25">
      <c r="A181" s="3" t="s">
        <v>29</v>
      </c>
      <c r="B181" s="4" t="s">
        <v>38</v>
      </c>
      <c r="C181" t="s">
        <v>47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2">
        <v>0.69045080000000003</v>
      </c>
      <c r="H181" s="4">
        <v>0.69045080000000003</v>
      </c>
      <c r="I181" s="4">
        <v>71.7971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67">
        <v>21671</v>
      </c>
      <c r="P181" t="s">
        <v>58</v>
      </c>
      <c r="Q181" t="s">
        <v>60</v>
      </c>
    </row>
    <row r="182" spans="1:18" x14ac:dyDescent="0.25">
      <c r="A182" s="3" t="s">
        <v>43</v>
      </c>
      <c r="B182" s="4" t="s">
        <v>38</v>
      </c>
      <c r="C182" t="s">
        <v>47</v>
      </c>
      <c r="D182" t="s">
        <v>26</v>
      </c>
      <c r="E182">
        <v>3</v>
      </c>
      <c r="F182" t="str">
        <f t="shared" si="2"/>
        <v>Aggregate1-in-10August Monthly System Peak DayAll3</v>
      </c>
      <c r="G182" s="12">
        <v>17.89096</v>
      </c>
      <c r="H182" s="4">
        <v>17.89096</v>
      </c>
      <c r="I182" s="4">
        <v>71.7971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67">
        <v>21671</v>
      </c>
      <c r="P182" t="s">
        <v>58</v>
      </c>
      <c r="Q182" t="s">
        <v>60</v>
      </c>
    </row>
    <row r="183" spans="1:18" x14ac:dyDescent="0.25">
      <c r="A183" s="3" t="s">
        <v>30</v>
      </c>
      <c r="B183" s="4" t="s">
        <v>38</v>
      </c>
      <c r="C183" t="s">
        <v>37</v>
      </c>
      <c r="D183" t="s">
        <v>57</v>
      </c>
      <c r="E183">
        <v>3</v>
      </c>
      <c r="F183" t="str">
        <f t="shared" si="2"/>
        <v>Average Per Ton1-in-10August Typical Event Day100% Cycling3</v>
      </c>
      <c r="G183" s="12">
        <v>0.1651579</v>
      </c>
      <c r="H183" s="4">
        <v>0.1651579</v>
      </c>
      <c r="I183" s="4">
        <v>69.037300000000002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67">
        <v>9073</v>
      </c>
      <c r="P183" t="s">
        <v>58</v>
      </c>
      <c r="Q183" t="s">
        <v>60</v>
      </c>
      <c r="R183" t="s">
        <v>66</v>
      </c>
    </row>
    <row r="184" spans="1:18" x14ac:dyDescent="0.25">
      <c r="A184" s="3" t="s">
        <v>28</v>
      </c>
      <c r="B184" s="4" t="s">
        <v>38</v>
      </c>
      <c r="C184" t="s">
        <v>37</v>
      </c>
      <c r="D184" t="s">
        <v>57</v>
      </c>
      <c r="E184">
        <v>3</v>
      </c>
      <c r="F184" t="str">
        <f t="shared" si="2"/>
        <v>Average Per Premise1-in-10August Typical Event Day100% Cycling3</v>
      </c>
      <c r="G184" s="12">
        <v>0.74162309999999998</v>
      </c>
      <c r="H184" s="4">
        <v>0.74162309999999998</v>
      </c>
      <c r="I184" s="4">
        <v>69.037300000000002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67">
        <v>9073</v>
      </c>
      <c r="P184" t="s">
        <v>58</v>
      </c>
      <c r="Q184" t="s">
        <v>60</v>
      </c>
      <c r="R184" t="s">
        <v>66</v>
      </c>
    </row>
    <row r="185" spans="1:18" x14ac:dyDescent="0.25">
      <c r="A185" s="3" t="s">
        <v>29</v>
      </c>
      <c r="B185" s="4" t="s">
        <v>38</v>
      </c>
      <c r="C185" t="s">
        <v>37</v>
      </c>
      <c r="D185" t="s">
        <v>57</v>
      </c>
      <c r="E185">
        <v>3</v>
      </c>
      <c r="F185" t="str">
        <f t="shared" si="2"/>
        <v>Average Per Device1-in-10August Typical Event Day100% Cycling3</v>
      </c>
      <c r="G185" s="12">
        <v>0.60024500000000003</v>
      </c>
      <c r="H185" s="4">
        <v>0.60024500000000003</v>
      </c>
      <c r="I185" s="4">
        <v>69.037300000000002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67">
        <v>9073</v>
      </c>
      <c r="P185" t="s">
        <v>58</v>
      </c>
      <c r="Q185" t="s">
        <v>60</v>
      </c>
      <c r="R185" t="s">
        <v>66</v>
      </c>
    </row>
    <row r="186" spans="1:18" x14ac:dyDescent="0.25">
      <c r="A186" s="3" t="s">
        <v>43</v>
      </c>
      <c r="B186" s="4" t="s">
        <v>38</v>
      </c>
      <c r="C186" t="s">
        <v>37</v>
      </c>
      <c r="D186" t="s">
        <v>57</v>
      </c>
      <c r="E186">
        <v>3</v>
      </c>
      <c r="F186" t="str">
        <f t="shared" si="2"/>
        <v>Aggregate1-in-10August Typical Event Day100% Cycling3</v>
      </c>
      <c r="G186" s="12">
        <v>6.7287460000000001</v>
      </c>
      <c r="H186" s="4">
        <v>6.7287460000000001</v>
      </c>
      <c r="I186" s="4">
        <v>69.037300000000002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67">
        <v>9073</v>
      </c>
      <c r="P186" t="s">
        <v>58</v>
      </c>
      <c r="Q186" t="s">
        <v>60</v>
      </c>
      <c r="R186" t="s">
        <v>66</v>
      </c>
    </row>
    <row r="187" spans="1:18" x14ac:dyDescent="0.25">
      <c r="A187" s="3" t="s">
        <v>30</v>
      </c>
      <c r="B187" s="4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2">
        <v>0.20698050000000001</v>
      </c>
      <c r="H187" s="4">
        <v>0.20698050000000001</v>
      </c>
      <c r="I187" s="4">
        <v>68.783199999999994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67">
        <v>12598</v>
      </c>
      <c r="P187" t="s">
        <v>58</v>
      </c>
      <c r="Q187" t="s">
        <v>60</v>
      </c>
      <c r="R187" t="s">
        <v>66</v>
      </c>
    </row>
    <row r="188" spans="1:18" x14ac:dyDescent="0.25">
      <c r="A188" s="3" t="s">
        <v>28</v>
      </c>
      <c r="B188" s="4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2">
        <v>0.84689820000000005</v>
      </c>
      <c r="H188" s="4">
        <v>0.84689820000000005</v>
      </c>
      <c r="I188" s="4">
        <v>68.783199999999994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67">
        <v>12598</v>
      </c>
      <c r="P188" t="s">
        <v>58</v>
      </c>
      <c r="Q188" t="s">
        <v>60</v>
      </c>
      <c r="R188" t="s">
        <v>66</v>
      </c>
    </row>
    <row r="189" spans="1:18" x14ac:dyDescent="0.25">
      <c r="A189" s="3" t="s">
        <v>29</v>
      </c>
      <c r="B189" s="4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2">
        <v>0.72569870000000003</v>
      </c>
      <c r="H189" s="4">
        <v>0.72569879999999998</v>
      </c>
      <c r="I189" s="4">
        <v>68.783199999999994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67">
        <v>12598</v>
      </c>
      <c r="P189" t="s">
        <v>58</v>
      </c>
      <c r="Q189" t="s">
        <v>60</v>
      </c>
      <c r="R189" t="s">
        <v>66</v>
      </c>
    </row>
    <row r="190" spans="1:18" x14ac:dyDescent="0.25">
      <c r="A190" s="3" t="s">
        <v>43</v>
      </c>
      <c r="B190" s="4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2">
        <v>10.669219999999999</v>
      </c>
      <c r="H190" s="4">
        <v>10.669219999999999</v>
      </c>
      <c r="I190" s="4">
        <v>68.783199999999994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67">
        <v>12598</v>
      </c>
      <c r="P190" t="s">
        <v>58</v>
      </c>
      <c r="Q190" t="s">
        <v>60</v>
      </c>
      <c r="R190" t="s">
        <v>66</v>
      </c>
    </row>
    <row r="191" spans="1:18" x14ac:dyDescent="0.25">
      <c r="A191" s="3" t="s">
        <v>30</v>
      </c>
      <c r="B191" s="4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2">
        <v>0.18946940000000001</v>
      </c>
      <c r="H191" s="4">
        <v>0.18946940000000001</v>
      </c>
      <c r="I191" s="4">
        <v>68.889600000000002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67">
        <v>21671</v>
      </c>
      <c r="P191" t="s">
        <v>58</v>
      </c>
      <c r="Q191" t="s">
        <v>60</v>
      </c>
    </row>
    <row r="192" spans="1:18" x14ac:dyDescent="0.25">
      <c r="A192" s="3" t="s">
        <v>28</v>
      </c>
      <c r="B192" s="4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2">
        <v>0.80687580000000003</v>
      </c>
      <c r="H192" s="4">
        <v>0.80687569999999997</v>
      </c>
      <c r="I192" s="4">
        <v>68.889600000000002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67">
        <v>21671</v>
      </c>
      <c r="P192" t="s">
        <v>58</v>
      </c>
      <c r="Q192" t="s">
        <v>60</v>
      </c>
    </row>
    <row r="193" spans="1:18" x14ac:dyDescent="0.25">
      <c r="A193" s="3" t="s">
        <v>29</v>
      </c>
      <c r="B193" s="4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2">
        <v>0.6748149</v>
      </c>
      <c r="H193" s="4">
        <v>0.6748149</v>
      </c>
      <c r="I193" s="4">
        <v>68.889600000000002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67">
        <v>21671</v>
      </c>
      <c r="P193" t="s">
        <v>58</v>
      </c>
      <c r="Q193" t="s">
        <v>60</v>
      </c>
    </row>
    <row r="194" spans="1:18" x14ac:dyDescent="0.25">
      <c r="A194" s="3" t="s">
        <v>43</v>
      </c>
      <c r="B194" s="4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4">
        <v>17.485800000000001</v>
      </c>
      <c r="H194" s="4">
        <v>17.485800000000001</v>
      </c>
      <c r="I194" s="4">
        <v>68.889600000000002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>
        <v>21671</v>
      </c>
      <c r="P194" t="s">
        <v>58</v>
      </c>
      <c r="Q194" t="s">
        <v>60</v>
      </c>
    </row>
    <row r="195" spans="1:18" x14ac:dyDescent="0.25">
      <c r="A195" s="3" t="s">
        <v>30</v>
      </c>
      <c r="B195" s="4" t="s">
        <v>38</v>
      </c>
      <c r="C195" t="s">
        <v>48</v>
      </c>
      <c r="D195" t="s">
        <v>57</v>
      </c>
      <c r="E195">
        <v>3</v>
      </c>
      <c r="F195" t="str">
        <f t="shared" ref="F195:F258" si="3">CONCATENATE(A195,B195,C195,D195,E195)</f>
        <v>Average Per Ton1-in-10July Monthly System Peak Day100% Cycling3</v>
      </c>
      <c r="G195" s="4">
        <v>0.16623379999999999</v>
      </c>
      <c r="H195" s="4">
        <v>0.16623379999999999</v>
      </c>
      <c r="I195" s="4">
        <v>71.171400000000006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>
        <v>9073</v>
      </c>
      <c r="P195" t="s">
        <v>58</v>
      </c>
      <c r="Q195" t="s">
        <v>60</v>
      </c>
      <c r="R195" t="s">
        <v>67</v>
      </c>
    </row>
    <row r="196" spans="1:18" x14ac:dyDescent="0.25">
      <c r="A196" s="3" t="s">
        <v>28</v>
      </c>
      <c r="B196" s="4" t="s">
        <v>38</v>
      </c>
      <c r="C196" t="s">
        <v>48</v>
      </c>
      <c r="D196" t="s">
        <v>57</v>
      </c>
      <c r="E196">
        <v>3</v>
      </c>
      <c r="F196" t="str">
        <f t="shared" si="3"/>
        <v>Average Per Premise1-in-10July Monthly System Peak Day100% Cycling3</v>
      </c>
      <c r="G196" s="4">
        <v>0.74645439999999996</v>
      </c>
      <c r="H196" s="4">
        <v>0.74645439999999996</v>
      </c>
      <c r="I196" s="4">
        <v>71.171400000000006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>
        <v>9073</v>
      </c>
      <c r="P196" t="s">
        <v>58</v>
      </c>
      <c r="Q196" t="s">
        <v>60</v>
      </c>
      <c r="R196" t="s">
        <v>67</v>
      </c>
    </row>
    <row r="197" spans="1:18" x14ac:dyDescent="0.25">
      <c r="A197" s="3" t="s">
        <v>29</v>
      </c>
      <c r="B197" s="4" t="s">
        <v>38</v>
      </c>
      <c r="C197" t="s">
        <v>48</v>
      </c>
      <c r="D197" t="s">
        <v>57</v>
      </c>
      <c r="E197">
        <v>3</v>
      </c>
      <c r="F197" t="str">
        <f t="shared" si="3"/>
        <v>Average Per Device1-in-10July Monthly System Peak Day100% Cycling3</v>
      </c>
      <c r="G197" s="4">
        <v>0.60415529999999995</v>
      </c>
      <c r="H197" s="4">
        <v>0.60415529999999995</v>
      </c>
      <c r="I197" s="4">
        <v>71.171400000000006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>
        <v>9073</v>
      </c>
      <c r="P197" t="s">
        <v>58</v>
      </c>
      <c r="Q197" t="s">
        <v>60</v>
      </c>
      <c r="R197" t="s">
        <v>67</v>
      </c>
    </row>
    <row r="198" spans="1:18" x14ac:dyDescent="0.25">
      <c r="A198" s="3" t="s">
        <v>43</v>
      </c>
      <c r="B198" s="4" t="s">
        <v>38</v>
      </c>
      <c r="C198" t="s">
        <v>48</v>
      </c>
      <c r="D198" t="s">
        <v>57</v>
      </c>
      <c r="E198">
        <v>3</v>
      </c>
      <c r="F198" t="str">
        <f t="shared" si="3"/>
        <v>Aggregate1-in-10July Monthly System Peak Day100% Cycling3</v>
      </c>
      <c r="G198" s="4">
        <v>6.7725809999999997</v>
      </c>
      <c r="H198" s="4">
        <v>6.7725809999999997</v>
      </c>
      <c r="I198" s="4">
        <v>71.171400000000006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>
        <v>9073</v>
      </c>
      <c r="P198" t="s">
        <v>58</v>
      </c>
      <c r="Q198" t="s">
        <v>60</v>
      </c>
      <c r="R198" t="s">
        <v>67</v>
      </c>
    </row>
    <row r="199" spans="1:18" x14ac:dyDescent="0.25">
      <c r="A199" s="3" t="s">
        <v>30</v>
      </c>
      <c r="B199" s="4" t="s">
        <v>38</v>
      </c>
      <c r="C199" t="s">
        <v>48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4">
        <v>0.20745730000000001</v>
      </c>
      <c r="H199" s="4">
        <v>0.20745730000000001</v>
      </c>
      <c r="I199" s="4">
        <v>71.086399999999998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>
        <v>12598</v>
      </c>
      <c r="P199" t="s">
        <v>58</v>
      </c>
      <c r="Q199" t="s">
        <v>60</v>
      </c>
      <c r="R199" t="s">
        <v>67</v>
      </c>
    </row>
    <row r="200" spans="1:18" x14ac:dyDescent="0.25">
      <c r="A200" s="3" t="s">
        <v>28</v>
      </c>
      <c r="B200" s="4" t="s">
        <v>38</v>
      </c>
      <c r="C200" t="s">
        <v>48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4">
        <v>0.84884919999999997</v>
      </c>
      <c r="H200" s="4">
        <v>0.84884919999999997</v>
      </c>
      <c r="I200" s="4">
        <v>71.086399999999998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>
        <v>12598</v>
      </c>
      <c r="P200" t="s">
        <v>58</v>
      </c>
      <c r="Q200" t="s">
        <v>60</v>
      </c>
      <c r="R200" t="s">
        <v>67</v>
      </c>
    </row>
    <row r="201" spans="1:18" x14ac:dyDescent="0.25">
      <c r="A201" s="3" t="s">
        <v>29</v>
      </c>
      <c r="B201" s="4" t="s">
        <v>38</v>
      </c>
      <c r="C201" t="s">
        <v>48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4">
        <v>0.72737050000000003</v>
      </c>
      <c r="H201" s="4">
        <v>0.72737050000000003</v>
      </c>
      <c r="I201" s="4">
        <v>71.086399999999998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>
        <v>12598</v>
      </c>
      <c r="P201" t="s">
        <v>58</v>
      </c>
      <c r="Q201" t="s">
        <v>60</v>
      </c>
      <c r="R201" t="s">
        <v>67</v>
      </c>
    </row>
    <row r="202" spans="1:18" x14ac:dyDescent="0.25">
      <c r="A202" s="3" t="s">
        <v>43</v>
      </c>
      <c r="B202" s="4" t="s">
        <v>38</v>
      </c>
      <c r="C202" t="s">
        <v>48</v>
      </c>
      <c r="D202" t="s">
        <v>31</v>
      </c>
      <c r="E202">
        <v>3</v>
      </c>
      <c r="F202" t="str">
        <f t="shared" si="3"/>
        <v>Aggregate1-in-10July Monthly System Peak Day50% Cycling3</v>
      </c>
      <c r="G202" s="4">
        <v>10.6938</v>
      </c>
      <c r="H202" s="4">
        <v>10.6938</v>
      </c>
      <c r="I202" s="4">
        <v>71.086399999999998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>
        <v>12598</v>
      </c>
      <c r="P202" t="s">
        <v>58</v>
      </c>
      <c r="Q202" t="s">
        <v>60</v>
      </c>
      <c r="R202" t="s">
        <v>67</v>
      </c>
    </row>
    <row r="203" spans="1:18" x14ac:dyDescent="0.25">
      <c r="A203" s="3" t="s">
        <v>30</v>
      </c>
      <c r="B203" s="4" t="s">
        <v>38</v>
      </c>
      <c r="C203" t="s">
        <v>48</v>
      </c>
      <c r="D203" t="s">
        <v>26</v>
      </c>
      <c r="E203">
        <v>3</v>
      </c>
      <c r="F203" t="str">
        <f t="shared" si="3"/>
        <v>Average Per Ton1-in-10July Monthly System Peak DayAll3</v>
      </c>
      <c r="G203" s="4">
        <v>0.190197</v>
      </c>
      <c r="H203" s="4">
        <v>0.190197</v>
      </c>
      <c r="I203" s="4">
        <v>71.122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>
        <v>21671</v>
      </c>
      <c r="P203" t="s">
        <v>58</v>
      </c>
      <c r="Q203" t="s">
        <v>60</v>
      </c>
    </row>
    <row r="204" spans="1:18" x14ac:dyDescent="0.25">
      <c r="A204" s="3" t="s">
        <v>28</v>
      </c>
      <c r="B204" s="4" t="s">
        <v>38</v>
      </c>
      <c r="C204" t="s">
        <v>48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4">
        <v>0.80997459999999999</v>
      </c>
      <c r="H204" s="4">
        <v>0.80997459999999999</v>
      </c>
      <c r="I204" s="4">
        <v>71.122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>
        <v>21671</v>
      </c>
      <c r="P204" t="s">
        <v>58</v>
      </c>
      <c r="Q204" t="s">
        <v>60</v>
      </c>
    </row>
    <row r="205" spans="1:18" x14ac:dyDescent="0.25">
      <c r="A205" s="3" t="s">
        <v>29</v>
      </c>
      <c r="B205" s="4" t="s">
        <v>38</v>
      </c>
      <c r="C205" t="s">
        <v>48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4">
        <v>0.67740659999999997</v>
      </c>
      <c r="H205" s="4">
        <v>0.67740659999999997</v>
      </c>
      <c r="I205" s="4">
        <v>71.122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>
        <v>21671</v>
      </c>
      <c r="P205" t="s">
        <v>58</v>
      </c>
      <c r="Q205" t="s">
        <v>60</v>
      </c>
    </row>
    <row r="206" spans="1:18" x14ac:dyDescent="0.25">
      <c r="A206" s="3" t="s">
        <v>43</v>
      </c>
      <c r="B206" s="4" t="s">
        <v>38</v>
      </c>
      <c r="C206" t="s">
        <v>48</v>
      </c>
      <c r="D206" t="s">
        <v>26</v>
      </c>
      <c r="E206">
        <v>3</v>
      </c>
      <c r="F206" t="str">
        <f t="shared" si="3"/>
        <v>Aggregate1-in-10July Monthly System Peak DayAll3</v>
      </c>
      <c r="G206" s="4">
        <v>17.552959999999999</v>
      </c>
      <c r="H206" s="4">
        <v>17.552959999999999</v>
      </c>
      <c r="I206" s="4">
        <v>71.122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>
        <v>21671</v>
      </c>
      <c r="P206" t="s">
        <v>58</v>
      </c>
      <c r="Q206" t="s">
        <v>60</v>
      </c>
    </row>
    <row r="207" spans="1:18" x14ac:dyDescent="0.25">
      <c r="A207" s="3" t="s">
        <v>30</v>
      </c>
      <c r="B207" s="4" t="s">
        <v>38</v>
      </c>
      <c r="C207" t="s">
        <v>49</v>
      </c>
      <c r="D207" t="s">
        <v>57</v>
      </c>
      <c r="E207">
        <v>3</v>
      </c>
      <c r="F207" t="str">
        <f t="shared" si="3"/>
        <v>Average Per Ton1-in-10June Monthly System Peak Day100% Cycling3</v>
      </c>
      <c r="G207" s="4">
        <v>0.13823940000000001</v>
      </c>
      <c r="H207" s="4">
        <v>0.13823940000000001</v>
      </c>
      <c r="I207" s="4">
        <v>62.586599999999997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>
        <v>9073</v>
      </c>
      <c r="P207" t="s">
        <v>58</v>
      </c>
      <c r="Q207" t="s">
        <v>60</v>
      </c>
      <c r="R207" t="s">
        <v>68</v>
      </c>
    </row>
    <row r="208" spans="1:18" x14ac:dyDescent="0.25">
      <c r="A208" s="3" t="s">
        <v>28</v>
      </c>
      <c r="B208" s="4" t="s">
        <v>38</v>
      </c>
      <c r="C208" t="s">
        <v>49</v>
      </c>
      <c r="D208" t="s">
        <v>57</v>
      </c>
      <c r="E208">
        <v>3</v>
      </c>
      <c r="F208" t="str">
        <f t="shared" si="3"/>
        <v>Average Per Premise1-in-10June Monthly System Peak Day100% Cycling3</v>
      </c>
      <c r="G208" s="4">
        <v>0.62074859999999998</v>
      </c>
      <c r="H208" s="4">
        <v>0.62074859999999998</v>
      </c>
      <c r="I208" s="4">
        <v>62.586599999999997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>
        <v>9073</v>
      </c>
      <c r="P208" t="s">
        <v>58</v>
      </c>
      <c r="Q208" t="s">
        <v>60</v>
      </c>
      <c r="R208" t="s">
        <v>68</v>
      </c>
    </row>
    <row r="209" spans="1:18" x14ac:dyDescent="0.25">
      <c r="A209" s="3" t="s">
        <v>29</v>
      </c>
      <c r="B209" s="4" t="s">
        <v>38</v>
      </c>
      <c r="C209" t="s">
        <v>49</v>
      </c>
      <c r="D209" t="s">
        <v>57</v>
      </c>
      <c r="E209">
        <v>3</v>
      </c>
      <c r="F209" t="str">
        <f t="shared" si="3"/>
        <v>Average Per Device1-in-10June Monthly System Peak Day100% Cycling3</v>
      </c>
      <c r="G209" s="4">
        <v>0.5024132</v>
      </c>
      <c r="H209" s="4">
        <v>0.5024132</v>
      </c>
      <c r="I209" s="4">
        <v>62.586599999999997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>
        <v>9073</v>
      </c>
      <c r="P209" t="s">
        <v>58</v>
      </c>
      <c r="Q209" t="s">
        <v>60</v>
      </c>
      <c r="R209" t="s">
        <v>68</v>
      </c>
    </row>
    <row r="210" spans="1:18" x14ac:dyDescent="0.25">
      <c r="A210" s="3" t="s">
        <v>43</v>
      </c>
      <c r="B210" s="4" t="s">
        <v>38</v>
      </c>
      <c r="C210" t="s">
        <v>49</v>
      </c>
      <c r="D210" t="s">
        <v>57</v>
      </c>
      <c r="E210">
        <v>3</v>
      </c>
      <c r="F210" t="str">
        <f t="shared" si="3"/>
        <v>Aggregate1-in-10June Monthly System Peak Day100% Cycling3</v>
      </c>
      <c r="G210" s="4">
        <v>5.6320519999999998</v>
      </c>
      <c r="H210" s="4">
        <v>5.6320519999999998</v>
      </c>
      <c r="I210" s="4">
        <v>62.586599999999997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>
        <v>9073</v>
      </c>
      <c r="P210" t="s">
        <v>58</v>
      </c>
      <c r="Q210" t="s">
        <v>60</v>
      </c>
      <c r="R210" t="s">
        <v>68</v>
      </c>
    </row>
    <row r="211" spans="1:18" x14ac:dyDescent="0.25">
      <c r="A211" s="3" t="s">
        <v>30</v>
      </c>
      <c r="B211" s="4" t="s">
        <v>38</v>
      </c>
      <c r="C211" t="s">
        <v>49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4">
        <v>0.18667030000000001</v>
      </c>
      <c r="H211" s="4">
        <v>0.18667030000000001</v>
      </c>
      <c r="I211" s="4">
        <v>62.047699999999999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>
        <v>12598</v>
      </c>
      <c r="P211" t="s">
        <v>58</v>
      </c>
      <c r="Q211" t="s">
        <v>60</v>
      </c>
      <c r="R211" t="s">
        <v>68</v>
      </c>
    </row>
    <row r="212" spans="1:18" x14ac:dyDescent="0.25">
      <c r="A212" s="3" t="s">
        <v>28</v>
      </c>
      <c r="B212" s="4" t="s">
        <v>38</v>
      </c>
      <c r="C212" t="s">
        <v>49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4">
        <v>0.76379540000000001</v>
      </c>
      <c r="H212" s="4">
        <v>0.76379540000000001</v>
      </c>
      <c r="I212" s="4">
        <v>62.047699999999999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>
        <v>12598</v>
      </c>
      <c r="P212" t="s">
        <v>58</v>
      </c>
      <c r="Q212" t="s">
        <v>60</v>
      </c>
      <c r="R212" t="s">
        <v>68</v>
      </c>
    </row>
    <row r="213" spans="1:18" x14ac:dyDescent="0.25">
      <c r="A213" s="3" t="s">
        <v>29</v>
      </c>
      <c r="B213" s="4" t="s">
        <v>38</v>
      </c>
      <c r="C213" t="s">
        <v>49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4">
        <v>0.65448879999999998</v>
      </c>
      <c r="H213" s="4">
        <v>0.65448879999999998</v>
      </c>
      <c r="I213" s="4">
        <v>62.047699999999999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>
        <v>12598</v>
      </c>
      <c r="P213" t="s">
        <v>58</v>
      </c>
      <c r="Q213" t="s">
        <v>60</v>
      </c>
      <c r="R213" t="s">
        <v>68</v>
      </c>
    </row>
    <row r="214" spans="1:18" x14ac:dyDescent="0.25">
      <c r="A214" s="3" t="s">
        <v>43</v>
      </c>
      <c r="B214" s="4" t="s">
        <v>38</v>
      </c>
      <c r="C214" t="s">
        <v>49</v>
      </c>
      <c r="D214" t="s">
        <v>31</v>
      </c>
      <c r="E214">
        <v>3</v>
      </c>
      <c r="F214" t="str">
        <f t="shared" si="3"/>
        <v>Aggregate1-in-10June Monthly System Peak Day50% Cycling3</v>
      </c>
      <c r="G214" s="4">
        <v>9.6222940000000001</v>
      </c>
      <c r="H214" s="4">
        <v>9.6222940000000001</v>
      </c>
      <c r="I214" s="4">
        <v>62.047699999999999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>
        <v>12598</v>
      </c>
      <c r="P214" t="s">
        <v>58</v>
      </c>
      <c r="Q214" t="s">
        <v>60</v>
      </c>
      <c r="R214" t="s">
        <v>68</v>
      </c>
    </row>
    <row r="215" spans="1:18" x14ac:dyDescent="0.25">
      <c r="A215" s="3" t="s">
        <v>30</v>
      </c>
      <c r="B215" s="4" t="s">
        <v>38</v>
      </c>
      <c r="C215" t="s">
        <v>49</v>
      </c>
      <c r="D215" t="s">
        <v>26</v>
      </c>
      <c r="E215">
        <v>3</v>
      </c>
      <c r="F215" t="str">
        <f t="shared" si="3"/>
        <v>Average Per Ton1-in-10June Monthly System Peak DayAll3</v>
      </c>
      <c r="G215" s="4">
        <v>0.16639229999999999</v>
      </c>
      <c r="H215" s="4">
        <v>0.16639229999999999</v>
      </c>
      <c r="I215" s="4">
        <v>62.273400000000002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>
        <v>21671</v>
      </c>
      <c r="P215" t="s">
        <v>58</v>
      </c>
      <c r="Q215" t="s">
        <v>60</v>
      </c>
    </row>
    <row r="216" spans="1:18" x14ac:dyDescent="0.25">
      <c r="A216" s="3" t="s">
        <v>28</v>
      </c>
      <c r="B216" s="4" t="s">
        <v>38</v>
      </c>
      <c r="C216" t="s">
        <v>49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4">
        <v>0.70859950000000005</v>
      </c>
      <c r="H216" s="4">
        <v>0.70859950000000005</v>
      </c>
      <c r="I216" s="4">
        <v>62.273400000000002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>
        <v>21671</v>
      </c>
      <c r="P216" t="s">
        <v>58</v>
      </c>
      <c r="Q216" t="s">
        <v>60</v>
      </c>
    </row>
    <row r="217" spans="1:18" x14ac:dyDescent="0.25">
      <c r="A217" s="3" t="s">
        <v>29</v>
      </c>
      <c r="B217" s="4" t="s">
        <v>38</v>
      </c>
      <c r="C217" t="s">
        <v>49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4">
        <v>0.59262349999999997</v>
      </c>
      <c r="H217" s="4">
        <v>0.59262349999999997</v>
      </c>
      <c r="I217" s="4">
        <v>62.273400000000002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>
        <v>21671</v>
      </c>
      <c r="P217" t="s">
        <v>58</v>
      </c>
      <c r="Q217" t="s">
        <v>60</v>
      </c>
    </row>
    <row r="218" spans="1:18" x14ac:dyDescent="0.25">
      <c r="A218" s="3" t="s">
        <v>43</v>
      </c>
      <c r="B218" s="4" t="s">
        <v>38</v>
      </c>
      <c r="C218" t="s">
        <v>49</v>
      </c>
      <c r="D218" t="s">
        <v>26</v>
      </c>
      <c r="E218">
        <v>3</v>
      </c>
      <c r="F218" t="str">
        <f t="shared" si="3"/>
        <v>Aggregate1-in-10June Monthly System Peak DayAll3</v>
      </c>
      <c r="G218" s="4">
        <v>15.356059999999999</v>
      </c>
      <c r="H218" s="4">
        <v>15.356059999999999</v>
      </c>
      <c r="I218" s="4">
        <v>62.273400000000002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>
        <v>21671</v>
      </c>
      <c r="P218" t="s">
        <v>58</v>
      </c>
      <c r="Q218" t="s">
        <v>60</v>
      </c>
    </row>
    <row r="219" spans="1:18" x14ac:dyDescent="0.25">
      <c r="A219" s="3" t="s">
        <v>30</v>
      </c>
      <c r="B219" s="4" t="s">
        <v>38</v>
      </c>
      <c r="C219" t="s">
        <v>50</v>
      </c>
      <c r="D219" t="s">
        <v>57</v>
      </c>
      <c r="E219">
        <v>3</v>
      </c>
      <c r="F219" t="str">
        <f t="shared" si="3"/>
        <v>Average Per Ton1-in-10May Monthly System Peak Day100% Cycling3</v>
      </c>
      <c r="G219" s="4">
        <v>0.15339079999999999</v>
      </c>
      <c r="H219" s="4">
        <v>0.15339079999999999</v>
      </c>
      <c r="I219" s="4">
        <v>66.378399999999999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>
        <v>9073</v>
      </c>
      <c r="P219" t="s">
        <v>58</v>
      </c>
      <c r="Q219" t="s">
        <v>60</v>
      </c>
      <c r="R219" t="s">
        <v>69</v>
      </c>
    </row>
    <row r="220" spans="1:18" x14ac:dyDescent="0.25">
      <c r="A220" s="3" t="s">
        <v>28</v>
      </c>
      <c r="B220" s="4" t="s">
        <v>38</v>
      </c>
      <c r="C220" t="s">
        <v>50</v>
      </c>
      <c r="D220" t="s">
        <v>57</v>
      </c>
      <c r="E220">
        <v>3</v>
      </c>
      <c r="F220" t="str">
        <f t="shared" si="3"/>
        <v>Average Per Premise1-in-10May Monthly System Peak Day100% Cycling3</v>
      </c>
      <c r="G220" s="4">
        <v>0.68878419999999996</v>
      </c>
      <c r="H220" s="4">
        <v>0.68878430000000002</v>
      </c>
      <c r="I220" s="4">
        <v>66.378399999999999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>
        <v>9073</v>
      </c>
      <c r="P220" t="s">
        <v>58</v>
      </c>
      <c r="Q220" t="s">
        <v>60</v>
      </c>
      <c r="R220" t="s">
        <v>69</v>
      </c>
    </row>
    <row r="221" spans="1:18" x14ac:dyDescent="0.25">
      <c r="A221" s="3" t="s">
        <v>29</v>
      </c>
      <c r="B221" s="4" t="s">
        <v>38</v>
      </c>
      <c r="C221" t="s">
        <v>50</v>
      </c>
      <c r="D221" t="s">
        <v>57</v>
      </c>
      <c r="E221">
        <v>3</v>
      </c>
      <c r="F221" t="str">
        <f t="shared" si="3"/>
        <v>Average Per Device1-in-10May Monthly System Peak Day100% Cycling3</v>
      </c>
      <c r="G221" s="4">
        <v>0.55747899999999995</v>
      </c>
      <c r="H221" s="4">
        <v>0.55747899999999995</v>
      </c>
      <c r="I221" s="4">
        <v>66.378399999999999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>
        <v>9073</v>
      </c>
      <c r="P221" t="s">
        <v>58</v>
      </c>
      <c r="Q221" t="s">
        <v>60</v>
      </c>
      <c r="R221" t="s">
        <v>69</v>
      </c>
    </row>
    <row r="222" spans="1:18" x14ac:dyDescent="0.25">
      <c r="A222" s="3" t="s">
        <v>43</v>
      </c>
      <c r="B222" s="4" t="s">
        <v>38</v>
      </c>
      <c r="C222" t="s">
        <v>50</v>
      </c>
      <c r="D222" t="s">
        <v>57</v>
      </c>
      <c r="E222">
        <v>3</v>
      </c>
      <c r="F222" t="str">
        <f t="shared" si="3"/>
        <v>Aggregate1-in-10May Monthly System Peak Day100% Cycling3</v>
      </c>
      <c r="G222" s="4">
        <v>6.249339</v>
      </c>
      <c r="H222" s="4">
        <v>6.2493400000000001</v>
      </c>
      <c r="I222" s="4">
        <v>66.378399999999999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>
        <v>9073</v>
      </c>
      <c r="P222" t="s">
        <v>58</v>
      </c>
      <c r="Q222" t="s">
        <v>60</v>
      </c>
      <c r="R222" t="s">
        <v>69</v>
      </c>
    </row>
    <row r="223" spans="1:18" x14ac:dyDescent="0.25">
      <c r="A223" s="3" t="s">
        <v>30</v>
      </c>
      <c r="B223" s="4" t="s">
        <v>38</v>
      </c>
      <c r="C223" t="s">
        <v>50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4">
        <v>0.1977431</v>
      </c>
      <c r="H223" s="4">
        <v>0.1977431</v>
      </c>
      <c r="I223" s="4">
        <v>66.066800000000001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>
        <v>12598</v>
      </c>
      <c r="P223" t="s">
        <v>58</v>
      </c>
      <c r="Q223" t="s">
        <v>60</v>
      </c>
      <c r="R223" t="s">
        <v>69</v>
      </c>
    </row>
    <row r="224" spans="1:18" x14ac:dyDescent="0.25">
      <c r="A224" s="3" t="s">
        <v>28</v>
      </c>
      <c r="B224" s="4" t="s">
        <v>38</v>
      </c>
      <c r="C224" t="s">
        <v>50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4">
        <v>0.80910170000000003</v>
      </c>
      <c r="H224" s="4">
        <v>0.80910170000000003</v>
      </c>
      <c r="I224" s="4">
        <v>66.066800000000001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>
        <v>12598</v>
      </c>
      <c r="P224" t="s">
        <v>58</v>
      </c>
      <c r="Q224" t="s">
        <v>60</v>
      </c>
      <c r="R224" t="s">
        <v>69</v>
      </c>
    </row>
    <row r="225" spans="1:18" x14ac:dyDescent="0.25">
      <c r="A225" s="3" t="s">
        <v>29</v>
      </c>
      <c r="B225" s="4" t="s">
        <v>38</v>
      </c>
      <c r="C225" t="s">
        <v>50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4">
        <v>0.69331129999999996</v>
      </c>
      <c r="H225" s="4">
        <v>0.69331129999999996</v>
      </c>
      <c r="I225" s="4">
        <v>66.066800000000001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>
        <v>12598</v>
      </c>
      <c r="P225" t="s">
        <v>58</v>
      </c>
      <c r="Q225" t="s">
        <v>60</v>
      </c>
      <c r="R225" t="s">
        <v>69</v>
      </c>
    </row>
    <row r="226" spans="1:18" x14ac:dyDescent="0.25">
      <c r="A226" s="3" t="s">
        <v>43</v>
      </c>
      <c r="B226" s="4" t="s">
        <v>38</v>
      </c>
      <c r="C226" t="s">
        <v>50</v>
      </c>
      <c r="D226" t="s">
        <v>31</v>
      </c>
      <c r="E226">
        <v>3</v>
      </c>
      <c r="F226" t="str">
        <f t="shared" si="3"/>
        <v>Aggregate1-in-10May Monthly System Peak Day50% Cycling3</v>
      </c>
      <c r="G226" s="4">
        <v>10.193059999999999</v>
      </c>
      <c r="H226" s="4">
        <v>10.193059999999999</v>
      </c>
      <c r="I226" s="4">
        <v>66.066800000000001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>
        <v>12598</v>
      </c>
      <c r="P226" t="s">
        <v>58</v>
      </c>
      <c r="Q226" t="s">
        <v>60</v>
      </c>
      <c r="R226" t="s">
        <v>69</v>
      </c>
    </row>
    <row r="227" spans="1:18" x14ac:dyDescent="0.25">
      <c r="A227" s="3" t="s">
        <v>30</v>
      </c>
      <c r="B227" s="4" t="s">
        <v>38</v>
      </c>
      <c r="C227" t="s">
        <v>50</v>
      </c>
      <c r="D227" t="s">
        <v>26</v>
      </c>
      <c r="E227">
        <v>3</v>
      </c>
      <c r="F227" t="str">
        <f t="shared" si="3"/>
        <v>Average Per Ton1-in-10May Monthly System Peak DayAll3</v>
      </c>
      <c r="G227" s="4">
        <v>0.17917279999999999</v>
      </c>
      <c r="H227" s="4">
        <v>0.17917279999999999</v>
      </c>
      <c r="I227" s="4">
        <v>66.197299999999998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>
        <v>21671</v>
      </c>
      <c r="P227" t="s">
        <v>58</v>
      </c>
      <c r="Q227" t="s">
        <v>60</v>
      </c>
    </row>
    <row r="228" spans="1:18" x14ac:dyDescent="0.25">
      <c r="A228" s="3" t="s">
        <v>28</v>
      </c>
      <c r="B228" s="4" t="s">
        <v>38</v>
      </c>
      <c r="C228" t="s">
        <v>50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4">
        <v>0.7630266</v>
      </c>
      <c r="H228" s="4">
        <v>0.7630266</v>
      </c>
      <c r="I228" s="4">
        <v>66.197299999999998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>
        <v>21671</v>
      </c>
      <c r="P228" t="s">
        <v>58</v>
      </c>
      <c r="Q228" t="s">
        <v>60</v>
      </c>
    </row>
    <row r="229" spans="1:18" x14ac:dyDescent="0.25">
      <c r="A229" s="3" t="s">
        <v>29</v>
      </c>
      <c r="B229" s="4" t="s">
        <v>38</v>
      </c>
      <c r="C229" t="s">
        <v>50</v>
      </c>
      <c r="D229" t="s">
        <v>26</v>
      </c>
      <c r="E229">
        <v>3</v>
      </c>
      <c r="F229" t="str">
        <f t="shared" si="3"/>
        <v>Average Per Device1-in-10May Monthly System Peak DayAll3</v>
      </c>
      <c r="G229" s="4">
        <v>0.63814249999999995</v>
      </c>
      <c r="H229" s="4">
        <v>0.6381426</v>
      </c>
      <c r="I229" s="4">
        <v>66.197299999999998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>
        <v>21671</v>
      </c>
      <c r="P229" t="s">
        <v>58</v>
      </c>
      <c r="Q229" t="s">
        <v>60</v>
      </c>
    </row>
    <row r="230" spans="1:18" x14ac:dyDescent="0.25">
      <c r="A230" s="3" t="s">
        <v>43</v>
      </c>
      <c r="B230" s="4" t="s">
        <v>38</v>
      </c>
      <c r="C230" t="s">
        <v>50</v>
      </c>
      <c r="D230" t="s">
        <v>26</v>
      </c>
      <c r="E230">
        <v>3</v>
      </c>
      <c r="F230" t="str">
        <f t="shared" si="3"/>
        <v>Aggregate1-in-10May Monthly System Peak DayAll3</v>
      </c>
      <c r="G230" s="4">
        <v>16.535550000000001</v>
      </c>
      <c r="H230" s="4">
        <v>16.535550000000001</v>
      </c>
      <c r="I230" s="4">
        <v>66.197299999999998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>
        <v>21671</v>
      </c>
      <c r="P230" t="s">
        <v>58</v>
      </c>
      <c r="Q230" t="s">
        <v>60</v>
      </c>
    </row>
    <row r="231" spans="1:18" x14ac:dyDescent="0.25">
      <c r="A231" s="3" t="s">
        <v>30</v>
      </c>
      <c r="B231" s="4" t="s">
        <v>38</v>
      </c>
      <c r="C231" t="s">
        <v>51</v>
      </c>
      <c r="D231" t="s">
        <v>57</v>
      </c>
      <c r="E231">
        <v>3</v>
      </c>
      <c r="F231" t="str">
        <f t="shared" si="3"/>
        <v>Average Per Ton1-in-10October Monthly System Peak Day100% Cycling3</v>
      </c>
      <c r="G231" s="4">
        <v>0.15539739999999999</v>
      </c>
      <c r="H231" s="4">
        <v>0.15539739999999999</v>
      </c>
      <c r="I231" s="4">
        <v>67.154499999999999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>
        <v>9073</v>
      </c>
      <c r="P231" t="s">
        <v>58</v>
      </c>
      <c r="Q231" t="s">
        <v>60</v>
      </c>
      <c r="R231" t="s">
        <v>70</v>
      </c>
    </row>
    <row r="232" spans="1:18" x14ac:dyDescent="0.25">
      <c r="A232" s="3" t="s">
        <v>28</v>
      </c>
      <c r="B232" s="4" t="s">
        <v>38</v>
      </c>
      <c r="C232" t="s">
        <v>51</v>
      </c>
      <c r="D232" t="s">
        <v>57</v>
      </c>
      <c r="E232">
        <v>3</v>
      </c>
      <c r="F232" t="str">
        <f t="shared" si="3"/>
        <v>Average Per Premise1-in-10October Monthly System Peak Day100% Cycling3</v>
      </c>
      <c r="G232" s="4">
        <v>0.69779469999999999</v>
      </c>
      <c r="H232" s="4">
        <v>0.69779469999999999</v>
      </c>
      <c r="I232" s="4">
        <v>67.154499999999999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>
        <v>9073</v>
      </c>
      <c r="P232" t="s">
        <v>58</v>
      </c>
      <c r="Q232" t="s">
        <v>60</v>
      </c>
      <c r="R232" t="s">
        <v>70</v>
      </c>
    </row>
    <row r="233" spans="1:18" x14ac:dyDescent="0.25">
      <c r="A233" s="3" t="s">
        <v>29</v>
      </c>
      <c r="B233" s="4" t="s">
        <v>38</v>
      </c>
      <c r="C233" t="s">
        <v>51</v>
      </c>
      <c r="D233" t="s">
        <v>57</v>
      </c>
      <c r="E233">
        <v>3</v>
      </c>
      <c r="F233" t="str">
        <f t="shared" si="3"/>
        <v>Average Per Device1-in-10October Monthly System Peak Day100% Cycling3</v>
      </c>
      <c r="G233" s="4">
        <v>0.56477180000000005</v>
      </c>
      <c r="H233" s="4">
        <v>0.56477180000000005</v>
      </c>
      <c r="I233" s="4">
        <v>67.154499999999999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>
        <v>9073</v>
      </c>
      <c r="P233" t="s">
        <v>58</v>
      </c>
      <c r="Q233" t="s">
        <v>60</v>
      </c>
      <c r="R233" t="s">
        <v>70</v>
      </c>
    </row>
    <row r="234" spans="1:18" x14ac:dyDescent="0.25">
      <c r="A234" s="3" t="s">
        <v>43</v>
      </c>
      <c r="B234" s="4" t="s">
        <v>38</v>
      </c>
      <c r="C234" t="s">
        <v>51</v>
      </c>
      <c r="D234" t="s">
        <v>57</v>
      </c>
      <c r="E234">
        <v>3</v>
      </c>
      <c r="F234" t="str">
        <f t="shared" si="3"/>
        <v>Aggregate1-in-10October Monthly System Peak Day100% Cycling3</v>
      </c>
      <c r="G234" s="4">
        <v>6.3310919999999999</v>
      </c>
      <c r="H234" s="4">
        <v>6.3310909999999998</v>
      </c>
      <c r="I234" s="4">
        <v>67.154499999999999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>
        <v>9073</v>
      </c>
      <c r="P234" t="s">
        <v>58</v>
      </c>
      <c r="Q234" t="s">
        <v>60</v>
      </c>
      <c r="R234" t="s">
        <v>70</v>
      </c>
    </row>
    <row r="235" spans="1:18" x14ac:dyDescent="0.25">
      <c r="A235" s="3" t="s">
        <v>30</v>
      </c>
      <c r="B235" s="4" t="s">
        <v>38</v>
      </c>
      <c r="C235" t="s">
        <v>51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4">
        <v>0.19948940000000001</v>
      </c>
      <c r="H235" s="4">
        <v>0.19948940000000001</v>
      </c>
      <c r="I235" s="4">
        <v>66.953900000000004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>
        <v>12598</v>
      </c>
      <c r="P235" t="s">
        <v>58</v>
      </c>
      <c r="Q235" t="s">
        <v>60</v>
      </c>
      <c r="R235" t="s">
        <v>70</v>
      </c>
    </row>
    <row r="236" spans="1:18" x14ac:dyDescent="0.25">
      <c r="A236" s="3" t="s">
        <v>28</v>
      </c>
      <c r="B236" s="4" t="s">
        <v>38</v>
      </c>
      <c r="C236" t="s">
        <v>51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4">
        <v>0.8162469</v>
      </c>
      <c r="H236" s="4">
        <v>0.8162469</v>
      </c>
      <c r="I236" s="4">
        <v>66.953900000000004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>
        <v>12598</v>
      </c>
      <c r="P236" t="s">
        <v>58</v>
      </c>
      <c r="Q236" t="s">
        <v>60</v>
      </c>
      <c r="R236" t="s">
        <v>70</v>
      </c>
    </row>
    <row r="237" spans="1:18" x14ac:dyDescent="0.25">
      <c r="A237" s="3" t="s">
        <v>29</v>
      </c>
      <c r="B237" s="4" t="s">
        <v>38</v>
      </c>
      <c r="C237" t="s">
        <v>51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4">
        <v>0.69943390000000005</v>
      </c>
      <c r="H237" s="4">
        <v>0.699434</v>
      </c>
      <c r="I237" s="4">
        <v>66.953900000000004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>
        <v>12598</v>
      </c>
      <c r="P237" t="s">
        <v>58</v>
      </c>
      <c r="Q237" t="s">
        <v>60</v>
      </c>
      <c r="R237" t="s">
        <v>70</v>
      </c>
    </row>
    <row r="238" spans="1:18" x14ac:dyDescent="0.25">
      <c r="A238" s="3" t="s">
        <v>43</v>
      </c>
      <c r="B238" s="4" t="s">
        <v>38</v>
      </c>
      <c r="C238" t="s">
        <v>51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4">
        <v>10.28308</v>
      </c>
      <c r="H238" s="4">
        <v>10.28308</v>
      </c>
      <c r="I238" s="4">
        <v>66.953900000000004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>
        <v>12598</v>
      </c>
      <c r="P238" t="s">
        <v>58</v>
      </c>
      <c r="Q238" t="s">
        <v>60</v>
      </c>
      <c r="R238" t="s">
        <v>70</v>
      </c>
    </row>
    <row r="239" spans="1:18" x14ac:dyDescent="0.25">
      <c r="A239" s="3" t="s">
        <v>30</v>
      </c>
      <c r="B239" s="4" t="s">
        <v>38</v>
      </c>
      <c r="C239" t="s">
        <v>51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4">
        <v>0.18102799999999999</v>
      </c>
      <c r="H239" s="4">
        <v>0.18102799999999999</v>
      </c>
      <c r="I239" s="4">
        <v>67.037899999999993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>
        <v>21671</v>
      </c>
      <c r="P239" t="s">
        <v>58</v>
      </c>
      <c r="Q239" t="s">
        <v>60</v>
      </c>
    </row>
    <row r="240" spans="1:18" x14ac:dyDescent="0.25">
      <c r="A240" s="3" t="s">
        <v>28</v>
      </c>
      <c r="B240" s="4" t="s">
        <v>38</v>
      </c>
      <c r="C240" t="s">
        <v>51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4">
        <v>0.77092749999999999</v>
      </c>
      <c r="H240" s="4">
        <v>0.77092749999999999</v>
      </c>
      <c r="I240" s="4">
        <v>67.037899999999993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>
        <v>21671</v>
      </c>
      <c r="P240" t="s">
        <v>58</v>
      </c>
      <c r="Q240" t="s">
        <v>60</v>
      </c>
    </row>
    <row r="241" spans="1:18" x14ac:dyDescent="0.25">
      <c r="A241" s="3" t="s">
        <v>29</v>
      </c>
      <c r="B241" s="4" t="s">
        <v>38</v>
      </c>
      <c r="C241" t="s">
        <v>51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4">
        <v>0.6447503</v>
      </c>
      <c r="H241" s="4">
        <v>0.6447503</v>
      </c>
      <c r="I241" s="4">
        <v>67.037899999999993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>
        <v>21671</v>
      </c>
      <c r="P241" t="s">
        <v>58</v>
      </c>
      <c r="Q241" t="s">
        <v>60</v>
      </c>
    </row>
    <row r="242" spans="1:18" x14ac:dyDescent="0.25">
      <c r="A242" s="3" t="s">
        <v>43</v>
      </c>
      <c r="B242" s="4" t="s">
        <v>38</v>
      </c>
      <c r="C242" t="s">
        <v>51</v>
      </c>
      <c r="D242" t="s">
        <v>26</v>
      </c>
      <c r="E242">
        <v>3</v>
      </c>
      <c r="F242" t="str">
        <f t="shared" si="3"/>
        <v>Aggregate1-in-10October Monthly System Peak DayAll3</v>
      </c>
      <c r="G242" s="4">
        <v>16.706769999999999</v>
      </c>
      <c r="H242" s="4">
        <v>16.706769999999999</v>
      </c>
      <c r="I242" s="4">
        <v>67.037899999999993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>
        <v>21671</v>
      </c>
      <c r="P242" t="s">
        <v>58</v>
      </c>
      <c r="Q242" t="s">
        <v>60</v>
      </c>
    </row>
    <row r="243" spans="1:18" x14ac:dyDescent="0.25">
      <c r="A243" s="3" t="s">
        <v>30</v>
      </c>
      <c r="B243" s="4" t="s">
        <v>38</v>
      </c>
      <c r="C243" t="s">
        <v>52</v>
      </c>
      <c r="D243" t="s">
        <v>57</v>
      </c>
      <c r="E243">
        <v>3</v>
      </c>
      <c r="F243" t="str">
        <f t="shared" si="3"/>
        <v>Average Per Ton1-in-10September Monthly System Peak Day100% Cycling3</v>
      </c>
      <c r="G243" s="4">
        <v>0.18562090000000001</v>
      </c>
      <c r="H243" s="4">
        <v>0.18562090000000001</v>
      </c>
      <c r="I243" s="4">
        <v>70.514200000000002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>
        <v>9073</v>
      </c>
      <c r="P243" t="s">
        <v>58</v>
      </c>
      <c r="Q243" t="s">
        <v>60</v>
      </c>
      <c r="R243" t="s">
        <v>71</v>
      </c>
    </row>
    <row r="244" spans="1:18" x14ac:dyDescent="0.25">
      <c r="A244" s="3" t="s">
        <v>28</v>
      </c>
      <c r="B244" s="4" t="s">
        <v>38</v>
      </c>
      <c r="C244" t="s">
        <v>52</v>
      </c>
      <c r="D244" t="s">
        <v>57</v>
      </c>
      <c r="E244">
        <v>3</v>
      </c>
      <c r="F244" t="str">
        <f t="shared" si="3"/>
        <v>Average Per Premise1-in-10September Monthly System Peak Day100% Cycling3</v>
      </c>
      <c r="G244" s="4">
        <v>0.83351010000000003</v>
      </c>
      <c r="H244" s="4">
        <v>0.83351010000000003</v>
      </c>
      <c r="I244" s="4">
        <v>70.514200000000002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>
        <v>9073</v>
      </c>
      <c r="P244" t="s">
        <v>58</v>
      </c>
      <c r="Q244" t="s">
        <v>60</v>
      </c>
      <c r="R244" t="s">
        <v>71</v>
      </c>
    </row>
    <row r="245" spans="1:18" x14ac:dyDescent="0.25">
      <c r="A245" s="3" t="s">
        <v>29</v>
      </c>
      <c r="B245" s="4" t="s">
        <v>38</v>
      </c>
      <c r="C245" t="s">
        <v>52</v>
      </c>
      <c r="D245" t="s">
        <v>57</v>
      </c>
      <c r="E245">
        <v>3</v>
      </c>
      <c r="F245" t="str">
        <f t="shared" si="3"/>
        <v>Average Per Device1-in-10September Monthly System Peak Day100% Cycling3</v>
      </c>
      <c r="G245" s="4">
        <v>0.67461530000000003</v>
      </c>
      <c r="H245" s="4">
        <v>0.67461530000000003</v>
      </c>
      <c r="I245" s="4">
        <v>70.514200000000002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>
        <v>9073</v>
      </c>
      <c r="P245" t="s">
        <v>58</v>
      </c>
      <c r="Q245" t="s">
        <v>60</v>
      </c>
      <c r="R245" t="s">
        <v>71</v>
      </c>
    </row>
    <row r="246" spans="1:18" x14ac:dyDescent="0.25">
      <c r="A246" s="3" t="s">
        <v>43</v>
      </c>
      <c r="B246" s="4" t="s">
        <v>38</v>
      </c>
      <c r="C246" t="s">
        <v>52</v>
      </c>
      <c r="D246" t="s">
        <v>57</v>
      </c>
      <c r="E246">
        <v>3</v>
      </c>
      <c r="F246" t="str">
        <f t="shared" si="3"/>
        <v>Aggregate1-in-10September Monthly System Peak Day100% Cycling3</v>
      </c>
      <c r="G246" s="4">
        <v>7.5624370000000001</v>
      </c>
      <c r="H246" s="4">
        <v>7.5624370000000001</v>
      </c>
      <c r="I246" s="4">
        <v>70.514200000000002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>
        <v>9073</v>
      </c>
      <c r="P246" t="s">
        <v>58</v>
      </c>
      <c r="Q246" t="s">
        <v>60</v>
      </c>
      <c r="R246" t="s">
        <v>71</v>
      </c>
    </row>
    <row r="247" spans="1:18" x14ac:dyDescent="0.25">
      <c r="A247" s="3" t="s">
        <v>30</v>
      </c>
      <c r="B247" s="4" t="s">
        <v>38</v>
      </c>
      <c r="C247" t="s">
        <v>52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4">
        <v>0.22313640000000001</v>
      </c>
      <c r="H247" s="4">
        <v>0.22313640000000001</v>
      </c>
      <c r="I247" s="4">
        <v>70.259200000000007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>
        <v>12598</v>
      </c>
      <c r="P247" t="s">
        <v>58</v>
      </c>
      <c r="Q247" t="s">
        <v>60</v>
      </c>
      <c r="R247" t="s">
        <v>71</v>
      </c>
    </row>
    <row r="248" spans="1:18" x14ac:dyDescent="0.25">
      <c r="A248" s="3" t="s">
        <v>28</v>
      </c>
      <c r="B248" s="4" t="s">
        <v>38</v>
      </c>
      <c r="C248" t="s">
        <v>52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4">
        <v>0.91300320000000001</v>
      </c>
      <c r="H248" s="4">
        <v>0.91300320000000001</v>
      </c>
      <c r="I248" s="4">
        <v>70.259200000000007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>
        <v>12598</v>
      </c>
      <c r="P248" t="s">
        <v>58</v>
      </c>
      <c r="Q248" t="s">
        <v>60</v>
      </c>
      <c r="R248" t="s">
        <v>71</v>
      </c>
    </row>
    <row r="249" spans="1:18" x14ac:dyDescent="0.25">
      <c r="A249" s="3" t="s">
        <v>29</v>
      </c>
      <c r="B249" s="4" t="s">
        <v>38</v>
      </c>
      <c r="C249" t="s">
        <v>52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4">
        <v>0.78234349999999997</v>
      </c>
      <c r="H249" s="4">
        <v>0.78234349999999997</v>
      </c>
      <c r="I249" s="4">
        <v>70.259200000000007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>
        <v>12598</v>
      </c>
      <c r="P249" t="s">
        <v>58</v>
      </c>
      <c r="Q249" t="s">
        <v>60</v>
      </c>
      <c r="R249" t="s">
        <v>71</v>
      </c>
    </row>
    <row r="250" spans="1:18" x14ac:dyDescent="0.25">
      <c r="A250" s="3" t="s">
        <v>43</v>
      </c>
      <c r="B250" s="4" t="s">
        <v>38</v>
      </c>
      <c r="C250" t="s">
        <v>52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4">
        <v>11.50201</v>
      </c>
      <c r="H250" s="4">
        <v>11.50201</v>
      </c>
      <c r="I250" s="4">
        <v>70.259200000000007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>
        <v>12598</v>
      </c>
      <c r="P250" t="s">
        <v>58</v>
      </c>
      <c r="Q250" t="s">
        <v>60</v>
      </c>
      <c r="R250" t="s">
        <v>71</v>
      </c>
    </row>
    <row r="251" spans="1:18" x14ac:dyDescent="0.25">
      <c r="A251" s="3" t="s">
        <v>30</v>
      </c>
      <c r="B251" s="4" t="s">
        <v>38</v>
      </c>
      <c r="C251" t="s">
        <v>52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4">
        <v>0.20742869999999999</v>
      </c>
      <c r="H251" s="4">
        <v>0.20742869999999999</v>
      </c>
      <c r="I251" s="4">
        <v>70.365899999999996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>
        <v>21671</v>
      </c>
      <c r="P251" t="s">
        <v>58</v>
      </c>
      <c r="Q251" t="s">
        <v>60</v>
      </c>
    </row>
    <row r="252" spans="1:18" x14ac:dyDescent="0.25">
      <c r="A252" s="3" t="s">
        <v>28</v>
      </c>
      <c r="B252" s="4" t="s">
        <v>38</v>
      </c>
      <c r="C252" t="s">
        <v>52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4">
        <v>0.88335750000000002</v>
      </c>
      <c r="H252" s="4">
        <v>0.88335750000000002</v>
      </c>
      <c r="I252" s="4">
        <v>70.365899999999996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>
        <v>21671</v>
      </c>
      <c r="P252" t="s">
        <v>58</v>
      </c>
      <c r="Q252" t="s">
        <v>60</v>
      </c>
    </row>
    <row r="253" spans="1:18" x14ac:dyDescent="0.25">
      <c r="A253" s="3" t="s">
        <v>29</v>
      </c>
      <c r="B253" s="4" t="s">
        <v>38</v>
      </c>
      <c r="C253" t="s">
        <v>52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4">
        <v>0.73877890000000002</v>
      </c>
      <c r="H253" s="4">
        <v>0.73877890000000002</v>
      </c>
      <c r="I253" s="4">
        <v>70.365899999999996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>
        <v>21671</v>
      </c>
      <c r="P253" t="s">
        <v>58</v>
      </c>
      <c r="Q253" t="s">
        <v>60</v>
      </c>
    </row>
    <row r="254" spans="1:18" x14ac:dyDescent="0.25">
      <c r="A254" s="3" t="s">
        <v>43</v>
      </c>
      <c r="B254" s="4" t="s">
        <v>38</v>
      </c>
      <c r="C254" t="s">
        <v>52</v>
      </c>
      <c r="D254" t="s">
        <v>26</v>
      </c>
      <c r="E254">
        <v>3</v>
      </c>
      <c r="F254" t="str">
        <f t="shared" si="3"/>
        <v>Aggregate1-in-10September Monthly System Peak DayAll3</v>
      </c>
      <c r="G254" s="4">
        <v>19.143239999999999</v>
      </c>
      <c r="H254" s="4">
        <v>19.143239999999999</v>
      </c>
      <c r="I254" s="4">
        <v>70.365899999999996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>
        <v>21671</v>
      </c>
      <c r="P254" t="s">
        <v>58</v>
      </c>
      <c r="Q254" t="s">
        <v>60</v>
      </c>
    </row>
    <row r="255" spans="1:18" x14ac:dyDescent="0.25">
      <c r="A255" s="3" t="s">
        <v>30</v>
      </c>
      <c r="B255" s="4" t="s">
        <v>38</v>
      </c>
      <c r="C255" t="s">
        <v>47</v>
      </c>
      <c r="D255" t="s">
        <v>57</v>
      </c>
      <c r="E255">
        <v>4</v>
      </c>
      <c r="F255" t="str">
        <f t="shared" si="3"/>
        <v>Average Per Ton1-in-10August Monthly System Peak Day100% Cycling4</v>
      </c>
      <c r="G255" s="4">
        <v>0.15785360000000001</v>
      </c>
      <c r="H255" s="4">
        <v>0.15785360000000001</v>
      </c>
      <c r="I255" s="4">
        <v>70.996899999999997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>
        <v>9073</v>
      </c>
      <c r="P255" t="s">
        <v>58</v>
      </c>
      <c r="Q255" t="s">
        <v>60</v>
      </c>
      <c r="R255" t="s">
        <v>66</v>
      </c>
    </row>
    <row r="256" spans="1:18" x14ac:dyDescent="0.25">
      <c r="A256" s="3" t="s">
        <v>28</v>
      </c>
      <c r="B256" s="4" t="s">
        <v>38</v>
      </c>
      <c r="C256" t="s">
        <v>47</v>
      </c>
      <c r="D256" t="s">
        <v>57</v>
      </c>
      <c r="E256">
        <v>4</v>
      </c>
      <c r="F256" t="str">
        <f t="shared" si="3"/>
        <v>Average Per Premise1-in-10August Monthly System Peak Day100% Cycling4</v>
      </c>
      <c r="G256" s="4">
        <v>0.70882389999999995</v>
      </c>
      <c r="H256" s="4">
        <v>0.70882389999999995</v>
      </c>
      <c r="I256" s="4">
        <v>70.996899999999997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>
        <v>9073</v>
      </c>
      <c r="P256" t="s">
        <v>58</v>
      </c>
      <c r="Q256" t="s">
        <v>60</v>
      </c>
      <c r="R256" t="s">
        <v>66</v>
      </c>
    </row>
    <row r="257" spans="1:18" x14ac:dyDescent="0.25">
      <c r="A257" s="3" t="s">
        <v>29</v>
      </c>
      <c r="B257" s="4" t="s">
        <v>38</v>
      </c>
      <c r="C257" t="s">
        <v>47</v>
      </c>
      <c r="D257" t="s">
        <v>57</v>
      </c>
      <c r="E257">
        <v>4</v>
      </c>
      <c r="F257" t="str">
        <f t="shared" si="3"/>
        <v>Average Per Device1-in-10August Monthly System Peak Day100% Cycling4</v>
      </c>
      <c r="G257" s="4">
        <v>0.57369840000000005</v>
      </c>
      <c r="H257" s="4">
        <v>0.57369840000000005</v>
      </c>
      <c r="I257" s="4">
        <v>70.996899999999997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>
        <v>9073</v>
      </c>
      <c r="P257" t="s">
        <v>58</v>
      </c>
      <c r="Q257" t="s">
        <v>60</v>
      </c>
      <c r="R257" t="s">
        <v>66</v>
      </c>
    </row>
    <row r="258" spans="1:18" x14ac:dyDescent="0.25">
      <c r="A258" s="3" t="s">
        <v>43</v>
      </c>
      <c r="B258" s="4" t="s">
        <v>38</v>
      </c>
      <c r="C258" t="s">
        <v>47</v>
      </c>
      <c r="D258" t="s">
        <v>57</v>
      </c>
      <c r="E258">
        <v>4</v>
      </c>
      <c r="F258" t="str">
        <f t="shared" si="3"/>
        <v>Aggregate1-in-10August Monthly System Peak Day100% Cycling4</v>
      </c>
      <c r="G258" s="4">
        <v>6.4311590000000001</v>
      </c>
      <c r="H258" s="4">
        <v>6.4311590000000001</v>
      </c>
      <c r="I258" s="4">
        <v>70.996899999999997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>
        <v>9073</v>
      </c>
      <c r="P258" t="s">
        <v>58</v>
      </c>
      <c r="Q258" t="s">
        <v>60</v>
      </c>
      <c r="R258" t="s">
        <v>66</v>
      </c>
    </row>
    <row r="259" spans="1:18" x14ac:dyDescent="0.25">
      <c r="A259" s="3" t="s">
        <v>30</v>
      </c>
      <c r="B259" s="4" t="s">
        <v>38</v>
      </c>
      <c r="C259" t="s">
        <v>47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4">
        <v>0.1939353</v>
      </c>
      <c r="H259" s="4">
        <v>0.1939353</v>
      </c>
      <c r="I259" s="4">
        <v>70.700900000000004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>
        <v>12598</v>
      </c>
      <c r="P259" t="s">
        <v>58</v>
      </c>
      <c r="Q259" t="s">
        <v>60</v>
      </c>
      <c r="R259" t="s">
        <v>66</v>
      </c>
    </row>
    <row r="260" spans="1:18" x14ac:dyDescent="0.25">
      <c r="A260" s="3" t="s">
        <v>28</v>
      </c>
      <c r="B260" s="4" t="s">
        <v>38</v>
      </c>
      <c r="C260" t="s">
        <v>47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4">
        <v>0.79352149999999999</v>
      </c>
      <c r="H260" s="4">
        <v>0.79352149999999999</v>
      </c>
      <c r="I260" s="4">
        <v>70.700900000000004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>
        <v>12598</v>
      </c>
      <c r="P260" t="s">
        <v>58</v>
      </c>
      <c r="Q260" t="s">
        <v>60</v>
      </c>
      <c r="R260" t="s">
        <v>66</v>
      </c>
    </row>
    <row r="261" spans="1:18" x14ac:dyDescent="0.25">
      <c r="A261" s="3" t="s">
        <v>29</v>
      </c>
      <c r="B261" s="4" t="s">
        <v>38</v>
      </c>
      <c r="C261" t="s">
        <v>47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4">
        <v>0.67996080000000003</v>
      </c>
      <c r="H261" s="4">
        <v>0.67996080000000003</v>
      </c>
      <c r="I261" s="4">
        <v>70.700900000000004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>
        <v>12598</v>
      </c>
      <c r="P261" t="s">
        <v>58</v>
      </c>
      <c r="Q261" t="s">
        <v>60</v>
      </c>
      <c r="R261" t="s">
        <v>66</v>
      </c>
    </row>
    <row r="262" spans="1:18" x14ac:dyDescent="0.25">
      <c r="A262" s="3" t="s">
        <v>43</v>
      </c>
      <c r="B262" s="4" t="s">
        <v>38</v>
      </c>
      <c r="C262" t="s">
        <v>47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4">
        <v>9.9967839999999999</v>
      </c>
      <c r="H262" s="4">
        <v>9.9967839999999999</v>
      </c>
      <c r="I262" s="4">
        <v>70.700900000000004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>
        <v>12598</v>
      </c>
      <c r="P262" t="s">
        <v>58</v>
      </c>
      <c r="Q262" t="s">
        <v>60</v>
      </c>
      <c r="R262" t="s">
        <v>66</v>
      </c>
    </row>
    <row r="263" spans="1:18" x14ac:dyDescent="0.25">
      <c r="A263" s="3" t="s">
        <v>30</v>
      </c>
      <c r="B263" s="4" t="s">
        <v>38</v>
      </c>
      <c r="C263" t="s">
        <v>47</v>
      </c>
      <c r="D263" t="s">
        <v>26</v>
      </c>
      <c r="E263">
        <v>4</v>
      </c>
      <c r="F263" t="str">
        <f t="shared" si="4"/>
        <v>Average Per Ton1-in-10August Monthly System Peak DayAll4</v>
      </c>
      <c r="G263" s="4">
        <v>0.17882790000000001</v>
      </c>
      <c r="H263" s="4">
        <v>0.17882790000000001</v>
      </c>
      <c r="I263" s="4">
        <v>70.824799999999996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>
        <v>21671</v>
      </c>
      <c r="P263" t="s">
        <v>58</v>
      </c>
      <c r="Q263" t="s">
        <v>60</v>
      </c>
    </row>
    <row r="264" spans="1:18" x14ac:dyDescent="0.25">
      <c r="A264" s="3" t="s">
        <v>28</v>
      </c>
      <c r="B264" s="4" t="s">
        <v>38</v>
      </c>
      <c r="C264" t="s">
        <v>47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4">
        <v>0.76155790000000001</v>
      </c>
      <c r="H264" s="4">
        <v>0.76155790000000001</v>
      </c>
      <c r="I264" s="4">
        <v>70.824799999999996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>
        <v>21671</v>
      </c>
      <c r="P264" t="s">
        <v>58</v>
      </c>
      <c r="Q264" t="s">
        <v>60</v>
      </c>
    </row>
    <row r="265" spans="1:18" x14ac:dyDescent="0.25">
      <c r="A265" s="3" t="s">
        <v>29</v>
      </c>
      <c r="B265" s="4" t="s">
        <v>38</v>
      </c>
      <c r="C265" t="s">
        <v>47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4">
        <v>0.63691419999999999</v>
      </c>
      <c r="H265" s="4">
        <v>0.63691419999999999</v>
      </c>
      <c r="I265" s="4">
        <v>70.824799999999996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>
        <v>21671</v>
      </c>
      <c r="P265" t="s">
        <v>58</v>
      </c>
      <c r="Q265" t="s">
        <v>60</v>
      </c>
    </row>
    <row r="266" spans="1:18" x14ac:dyDescent="0.25">
      <c r="A266" s="3" t="s">
        <v>43</v>
      </c>
      <c r="B266" s="4" t="s">
        <v>38</v>
      </c>
      <c r="C266" t="s">
        <v>47</v>
      </c>
      <c r="D266" t="s">
        <v>26</v>
      </c>
      <c r="E266">
        <v>4</v>
      </c>
      <c r="F266" t="str">
        <f t="shared" si="4"/>
        <v>Aggregate1-in-10August Monthly System Peak DayAll4</v>
      </c>
      <c r="G266" s="4">
        <v>16.503720000000001</v>
      </c>
      <c r="H266" s="4">
        <v>16.503720000000001</v>
      </c>
      <c r="I266" s="4">
        <v>70.824799999999996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>
        <v>21671</v>
      </c>
      <c r="P266" t="s">
        <v>58</v>
      </c>
      <c r="Q266" t="s">
        <v>60</v>
      </c>
    </row>
    <row r="267" spans="1:18" x14ac:dyDescent="0.25">
      <c r="A267" s="3" t="s">
        <v>30</v>
      </c>
      <c r="B267" s="4" t="s">
        <v>38</v>
      </c>
      <c r="C267" t="s">
        <v>37</v>
      </c>
      <c r="D267" t="s">
        <v>57</v>
      </c>
      <c r="E267">
        <v>4</v>
      </c>
      <c r="F267" t="str">
        <f t="shared" si="4"/>
        <v>Average Per Ton1-in-10August Typical Event Day100% Cycling4</v>
      </c>
      <c r="G267" s="4">
        <v>0.15287410000000001</v>
      </c>
      <c r="H267" s="4">
        <v>0.15287410000000001</v>
      </c>
      <c r="I267" s="4">
        <v>68.676900000000003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>
        <v>9073</v>
      </c>
      <c r="P267" t="s">
        <v>58</v>
      </c>
      <c r="Q267" t="s">
        <v>60</v>
      </c>
      <c r="R267" t="s">
        <v>66</v>
      </c>
    </row>
    <row r="268" spans="1:18" x14ac:dyDescent="0.25">
      <c r="A268" s="3" t="s">
        <v>28</v>
      </c>
      <c r="B268" s="4" t="s">
        <v>38</v>
      </c>
      <c r="C268" t="s">
        <v>37</v>
      </c>
      <c r="D268" t="s">
        <v>57</v>
      </c>
      <c r="E268">
        <v>4</v>
      </c>
      <c r="F268" t="str">
        <f t="shared" si="4"/>
        <v>Average Per Premise1-in-10August Typical Event Day100% Cycling4</v>
      </c>
      <c r="G268" s="4">
        <v>0.68646419999999997</v>
      </c>
      <c r="H268" s="4">
        <v>0.68646419999999997</v>
      </c>
      <c r="I268" s="4">
        <v>68.676900000000003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>
        <v>9073</v>
      </c>
      <c r="P268" t="s">
        <v>58</v>
      </c>
      <c r="Q268" t="s">
        <v>60</v>
      </c>
      <c r="R268" t="s">
        <v>66</v>
      </c>
    </row>
    <row r="269" spans="1:18" x14ac:dyDescent="0.25">
      <c r="A269" s="3" t="s">
        <v>29</v>
      </c>
      <c r="B269" s="4" t="s">
        <v>38</v>
      </c>
      <c r="C269" t="s">
        <v>37</v>
      </c>
      <c r="D269" t="s">
        <v>57</v>
      </c>
      <c r="E269">
        <v>4</v>
      </c>
      <c r="F269" t="str">
        <f t="shared" si="4"/>
        <v>Average Per Device1-in-10August Typical Event Day100% Cycling4</v>
      </c>
      <c r="G269" s="4">
        <v>0.55560120000000002</v>
      </c>
      <c r="H269" s="4">
        <v>0.55560120000000002</v>
      </c>
      <c r="I269" s="4">
        <v>68.676900000000003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>
        <v>9073</v>
      </c>
      <c r="P269" t="s">
        <v>58</v>
      </c>
      <c r="Q269" t="s">
        <v>60</v>
      </c>
      <c r="R269" t="s">
        <v>66</v>
      </c>
    </row>
    <row r="270" spans="1:18" x14ac:dyDescent="0.25">
      <c r="A270" s="3" t="s">
        <v>43</v>
      </c>
      <c r="B270" s="4" t="s">
        <v>38</v>
      </c>
      <c r="C270" t="s">
        <v>37</v>
      </c>
      <c r="D270" t="s">
        <v>57</v>
      </c>
      <c r="E270">
        <v>4</v>
      </c>
      <c r="F270" t="str">
        <f t="shared" si="4"/>
        <v>Aggregate1-in-10August Typical Event Day100% Cycling4</v>
      </c>
      <c r="G270" s="4">
        <v>6.2282900000000003</v>
      </c>
      <c r="H270" s="4">
        <v>6.2282900000000003</v>
      </c>
      <c r="I270" s="4">
        <v>68.676900000000003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>
        <v>9073</v>
      </c>
      <c r="P270" t="s">
        <v>58</v>
      </c>
      <c r="Q270" t="s">
        <v>60</v>
      </c>
      <c r="R270" t="s">
        <v>66</v>
      </c>
    </row>
    <row r="271" spans="1:18" x14ac:dyDescent="0.25">
      <c r="A271" s="3" t="s">
        <v>30</v>
      </c>
      <c r="B271" s="4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4">
        <v>0.19054979999999999</v>
      </c>
      <c r="H271" s="4">
        <v>0.19054979999999999</v>
      </c>
      <c r="I271" s="4">
        <v>68.390799999999999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>
        <v>12598</v>
      </c>
      <c r="P271" t="s">
        <v>58</v>
      </c>
      <c r="Q271" t="s">
        <v>60</v>
      </c>
      <c r="R271" t="s">
        <v>66</v>
      </c>
    </row>
    <row r="272" spans="1:18" x14ac:dyDescent="0.25">
      <c r="A272" s="3" t="s">
        <v>28</v>
      </c>
      <c r="B272" s="4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4">
        <v>0.7796691</v>
      </c>
      <c r="H272" s="4">
        <v>0.7796691</v>
      </c>
      <c r="I272" s="4">
        <v>68.390799999999999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>
        <v>12598</v>
      </c>
      <c r="P272" t="s">
        <v>58</v>
      </c>
      <c r="Q272" t="s">
        <v>60</v>
      </c>
      <c r="R272" t="s">
        <v>66</v>
      </c>
    </row>
    <row r="273" spans="1:18" x14ac:dyDescent="0.25">
      <c r="A273" s="3" t="s">
        <v>29</v>
      </c>
      <c r="B273" s="4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4">
        <v>0.66809079999999998</v>
      </c>
      <c r="H273" s="4">
        <v>0.66809079999999998</v>
      </c>
      <c r="I273" s="4">
        <v>68.390799999999999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>
        <v>12598</v>
      </c>
      <c r="P273" t="s">
        <v>58</v>
      </c>
      <c r="Q273" t="s">
        <v>60</v>
      </c>
      <c r="R273" t="s">
        <v>66</v>
      </c>
    </row>
    <row r="274" spans="1:18" x14ac:dyDescent="0.25">
      <c r="A274" s="3" t="s">
        <v>43</v>
      </c>
      <c r="B274" s="4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4">
        <v>9.8222710000000006</v>
      </c>
      <c r="H274" s="4">
        <v>9.8222710000000006</v>
      </c>
      <c r="I274" s="4">
        <v>68.390799999999999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>
        <v>12598</v>
      </c>
      <c r="P274" t="s">
        <v>58</v>
      </c>
      <c r="Q274" t="s">
        <v>60</v>
      </c>
      <c r="R274" t="s">
        <v>66</v>
      </c>
    </row>
    <row r="275" spans="1:18" x14ac:dyDescent="0.25">
      <c r="A275" s="3" t="s">
        <v>30</v>
      </c>
      <c r="B275" s="4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4">
        <v>0.17477500000000001</v>
      </c>
      <c r="H275" s="4">
        <v>0.17477500000000001</v>
      </c>
      <c r="I275" s="4">
        <v>68.510499999999993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>
        <v>21671</v>
      </c>
      <c r="P275" t="s">
        <v>58</v>
      </c>
      <c r="Q275" t="s">
        <v>60</v>
      </c>
    </row>
    <row r="276" spans="1:18" x14ac:dyDescent="0.25">
      <c r="A276" s="3" t="s">
        <v>28</v>
      </c>
      <c r="B276" s="4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4">
        <v>0.74429820000000002</v>
      </c>
      <c r="H276" s="4">
        <v>0.74429820000000002</v>
      </c>
      <c r="I276" s="4">
        <v>68.510499999999993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>
        <v>21671</v>
      </c>
      <c r="P276" t="s">
        <v>58</v>
      </c>
      <c r="Q276" t="s">
        <v>60</v>
      </c>
    </row>
    <row r="277" spans="1:18" x14ac:dyDescent="0.25">
      <c r="A277" s="3" t="s">
        <v>29</v>
      </c>
      <c r="B277" s="4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4">
        <v>0.62247940000000002</v>
      </c>
      <c r="H277" s="4">
        <v>0.62247940000000002</v>
      </c>
      <c r="I277" s="4">
        <v>68.510499999999993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>
        <v>21671</v>
      </c>
      <c r="P277" t="s">
        <v>58</v>
      </c>
      <c r="Q277" t="s">
        <v>60</v>
      </c>
    </row>
    <row r="278" spans="1:18" x14ac:dyDescent="0.25">
      <c r="A278" s="3" t="s">
        <v>43</v>
      </c>
      <c r="B278" s="4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4">
        <v>16.12969</v>
      </c>
      <c r="H278" s="4">
        <v>16.12969</v>
      </c>
      <c r="I278" s="4">
        <v>68.510499999999993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>
        <v>21671</v>
      </c>
      <c r="P278" t="s">
        <v>58</v>
      </c>
      <c r="Q278" t="s">
        <v>60</v>
      </c>
    </row>
    <row r="279" spans="1:18" x14ac:dyDescent="0.25">
      <c r="A279" s="3" t="s">
        <v>30</v>
      </c>
      <c r="B279" s="4" t="s">
        <v>38</v>
      </c>
      <c r="C279" t="s">
        <v>48</v>
      </c>
      <c r="D279" t="s">
        <v>57</v>
      </c>
      <c r="E279">
        <v>4</v>
      </c>
      <c r="F279" t="str">
        <f t="shared" si="4"/>
        <v>Average Per Ton1-in-10July Monthly System Peak Day100% Cycling4</v>
      </c>
      <c r="G279" s="4">
        <v>0.15387000000000001</v>
      </c>
      <c r="H279" s="4">
        <v>0.15387000000000001</v>
      </c>
      <c r="I279" s="4">
        <v>70.978499999999997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>
        <v>9073</v>
      </c>
      <c r="P279" t="s">
        <v>58</v>
      </c>
      <c r="Q279" t="s">
        <v>60</v>
      </c>
      <c r="R279" t="s">
        <v>67</v>
      </c>
    </row>
    <row r="280" spans="1:18" x14ac:dyDescent="0.25">
      <c r="A280" s="3" t="s">
        <v>28</v>
      </c>
      <c r="B280" s="4" t="s">
        <v>38</v>
      </c>
      <c r="C280" t="s">
        <v>48</v>
      </c>
      <c r="D280" t="s">
        <v>57</v>
      </c>
      <c r="E280">
        <v>4</v>
      </c>
      <c r="F280" t="str">
        <f t="shared" si="4"/>
        <v>Average Per Premise1-in-10July Monthly System Peak Day100% Cycling4</v>
      </c>
      <c r="G280" s="4">
        <v>0.6909362</v>
      </c>
      <c r="H280" s="4">
        <v>0.6909362</v>
      </c>
      <c r="I280" s="4">
        <v>70.978499999999997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>
        <v>9073</v>
      </c>
      <c r="P280" t="s">
        <v>58</v>
      </c>
      <c r="Q280" t="s">
        <v>60</v>
      </c>
      <c r="R280" t="s">
        <v>67</v>
      </c>
    </row>
    <row r="281" spans="1:18" x14ac:dyDescent="0.25">
      <c r="A281" s="3" t="s">
        <v>29</v>
      </c>
      <c r="B281" s="4" t="s">
        <v>38</v>
      </c>
      <c r="C281" t="s">
        <v>48</v>
      </c>
      <c r="D281" t="s">
        <v>57</v>
      </c>
      <c r="E281">
        <v>4</v>
      </c>
      <c r="F281" t="str">
        <f t="shared" si="4"/>
        <v>Average Per Device1-in-10July Monthly System Peak Day100% Cycling4</v>
      </c>
      <c r="G281" s="4">
        <v>0.55922070000000001</v>
      </c>
      <c r="H281" s="4">
        <v>0.55922070000000001</v>
      </c>
      <c r="I281" s="4">
        <v>70.978499999999997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>
        <v>9073</v>
      </c>
      <c r="P281" t="s">
        <v>58</v>
      </c>
      <c r="Q281" t="s">
        <v>60</v>
      </c>
      <c r="R281" t="s">
        <v>67</v>
      </c>
    </row>
    <row r="282" spans="1:18" x14ac:dyDescent="0.25">
      <c r="A282" s="3" t="s">
        <v>43</v>
      </c>
      <c r="B282" s="4" t="s">
        <v>38</v>
      </c>
      <c r="C282" t="s">
        <v>48</v>
      </c>
      <c r="D282" t="s">
        <v>57</v>
      </c>
      <c r="E282">
        <v>4</v>
      </c>
      <c r="F282" t="str">
        <f t="shared" si="4"/>
        <v>Aggregate1-in-10July Monthly System Peak Day100% Cycling4</v>
      </c>
      <c r="G282" s="4">
        <v>6.2688639999999998</v>
      </c>
      <c r="H282" s="4">
        <v>6.2688639999999998</v>
      </c>
      <c r="I282" s="4">
        <v>70.978499999999997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>
        <v>9073</v>
      </c>
      <c r="P282" t="s">
        <v>58</v>
      </c>
      <c r="Q282" t="s">
        <v>60</v>
      </c>
      <c r="R282" t="s">
        <v>67</v>
      </c>
    </row>
    <row r="283" spans="1:18" x14ac:dyDescent="0.25">
      <c r="A283" s="3" t="s">
        <v>30</v>
      </c>
      <c r="B283" s="4" t="s">
        <v>38</v>
      </c>
      <c r="C283" t="s">
        <v>48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4">
        <v>0.19098879999999999</v>
      </c>
      <c r="H283" s="4">
        <v>0.19098879999999999</v>
      </c>
      <c r="I283" s="4">
        <v>70.865200000000002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>
        <v>12598</v>
      </c>
      <c r="P283" t="s">
        <v>58</v>
      </c>
      <c r="Q283" t="s">
        <v>60</v>
      </c>
      <c r="R283" t="s">
        <v>67</v>
      </c>
    </row>
    <row r="284" spans="1:18" x14ac:dyDescent="0.25">
      <c r="A284" s="3" t="s">
        <v>28</v>
      </c>
      <c r="B284" s="4" t="s">
        <v>38</v>
      </c>
      <c r="C284" t="s">
        <v>48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4">
        <v>0.78146519999999997</v>
      </c>
      <c r="H284" s="4">
        <v>0.78146519999999997</v>
      </c>
      <c r="I284" s="4">
        <v>70.865200000000002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>
        <v>12598</v>
      </c>
      <c r="P284" t="s">
        <v>58</v>
      </c>
      <c r="Q284" t="s">
        <v>60</v>
      </c>
      <c r="R284" t="s">
        <v>67</v>
      </c>
    </row>
    <row r="285" spans="1:18" x14ac:dyDescent="0.25">
      <c r="A285" s="3" t="s">
        <v>29</v>
      </c>
      <c r="B285" s="4" t="s">
        <v>38</v>
      </c>
      <c r="C285" t="s">
        <v>48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4">
        <v>0.66962980000000005</v>
      </c>
      <c r="H285" s="4">
        <v>0.66962980000000005</v>
      </c>
      <c r="I285" s="4">
        <v>70.865200000000002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>
        <v>12598</v>
      </c>
      <c r="P285" t="s">
        <v>58</v>
      </c>
      <c r="Q285" t="s">
        <v>60</v>
      </c>
      <c r="R285" t="s">
        <v>67</v>
      </c>
    </row>
    <row r="286" spans="1:18" x14ac:dyDescent="0.25">
      <c r="A286" s="3" t="s">
        <v>43</v>
      </c>
      <c r="B286" s="4" t="s">
        <v>38</v>
      </c>
      <c r="C286" t="s">
        <v>48</v>
      </c>
      <c r="D286" t="s">
        <v>31</v>
      </c>
      <c r="E286">
        <v>4</v>
      </c>
      <c r="F286" t="str">
        <f t="shared" si="4"/>
        <v>Aggregate1-in-10July Monthly System Peak Day50% Cycling4</v>
      </c>
      <c r="G286" s="4">
        <v>9.8448980000000006</v>
      </c>
      <c r="H286" s="4">
        <v>9.8448980000000006</v>
      </c>
      <c r="I286" s="4">
        <v>70.865200000000002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>
        <v>12598</v>
      </c>
      <c r="P286" t="s">
        <v>58</v>
      </c>
      <c r="Q286" t="s">
        <v>60</v>
      </c>
      <c r="R286" t="s">
        <v>67</v>
      </c>
    </row>
    <row r="287" spans="1:18" x14ac:dyDescent="0.25">
      <c r="A287" s="3" t="s">
        <v>30</v>
      </c>
      <c r="B287" s="4" t="s">
        <v>38</v>
      </c>
      <c r="C287" t="s">
        <v>48</v>
      </c>
      <c r="D287" t="s">
        <v>26</v>
      </c>
      <c r="E287">
        <v>4</v>
      </c>
      <c r="F287" t="str">
        <f t="shared" si="4"/>
        <v>Average Per Ton1-in-10July Monthly System Peak DayAll4</v>
      </c>
      <c r="G287" s="4">
        <v>0.17544709999999999</v>
      </c>
      <c r="H287" s="4">
        <v>0.17544709999999999</v>
      </c>
      <c r="I287" s="4">
        <v>70.912599999999998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>
        <v>21671</v>
      </c>
      <c r="P287" t="s">
        <v>58</v>
      </c>
      <c r="Q287" t="s">
        <v>60</v>
      </c>
    </row>
    <row r="288" spans="1:18" x14ac:dyDescent="0.25">
      <c r="A288" s="3" t="s">
        <v>28</v>
      </c>
      <c r="B288" s="4" t="s">
        <v>38</v>
      </c>
      <c r="C288" t="s">
        <v>48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4">
        <v>0.74716059999999995</v>
      </c>
      <c r="H288" s="4">
        <v>0.74716059999999995</v>
      </c>
      <c r="I288" s="4">
        <v>70.912599999999998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>
        <v>21671</v>
      </c>
      <c r="P288" t="s">
        <v>58</v>
      </c>
      <c r="Q288" t="s">
        <v>60</v>
      </c>
    </row>
    <row r="289" spans="1:18" x14ac:dyDescent="0.25">
      <c r="A289" s="3" t="s">
        <v>29</v>
      </c>
      <c r="B289" s="4" t="s">
        <v>38</v>
      </c>
      <c r="C289" t="s">
        <v>48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4">
        <v>0.62487329999999996</v>
      </c>
      <c r="H289" s="4">
        <v>0.62487329999999996</v>
      </c>
      <c r="I289" s="4">
        <v>70.912599999999998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>
        <v>21671</v>
      </c>
      <c r="P289" t="s">
        <v>58</v>
      </c>
      <c r="Q289" t="s">
        <v>60</v>
      </c>
    </row>
    <row r="290" spans="1:18" x14ac:dyDescent="0.25">
      <c r="A290" s="3" t="s">
        <v>43</v>
      </c>
      <c r="B290" s="4" t="s">
        <v>38</v>
      </c>
      <c r="C290" t="s">
        <v>48</v>
      </c>
      <c r="D290" t="s">
        <v>26</v>
      </c>
      <c r="E290">
        <v>4</v>
      </c>
      <c r="F290" t="str">
        <f t="shared" si="4"/>
        <v>Aggregate1-in-10July Monthly System Peak DayAll4</v>
      </c>
      <c r="G290" s="4">
        <v>16.19172</v>
      </c>
      <c r="H290" s="4">
        <v>16.19172</v>
      </c>
      <c r="I290" s="4">
        <v>70.912599999999998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>
        <v>21671</v>
      </c>
      <c r="P290" t="s">
        <v>58</v>
      </c>
      <c r="Q290" t="s">
        <v>60</v>
      </c>
    </row>
    <row r="291" spans="1:18" x14ac:dyDescent="0.25">
      <c r="A291" s="3" t="s">
        <v>30</v>
      </c>
      <c r="B291" s="4" t="s">
        <v>38</v>
      </c>
      <c r="C291" t="s">
        <v>49</v>
      </c>
      <c r="D291" t="s">
        <v>57</v>
      </c>
      <c r="E291">
        <v>4</v>
      </c>
      <c r="F291" t="str">
        <f t="shared" si="4"/>
        <v>Average Per Ton1-in-10June Monthly System Peak Day100% Cycling4</v>
      </c>
      <c r="G291" s="4">
        <v>0.12795770000000001</v>
      </c>
      <c r="H291" s="4">
        <v>0.12795770000000001</v>
      </c>
      <c r="I291" s="4">
        <v>62.524900000000002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>
        <v>9073</v>
      </c>
      <c r="P291" t="s">
        <v>58</v>
      </c>
      <c r="Q291" t="s">
        <v>60</v>
      </c>
      <c r="R291" t="s">
        <v>68</v>
      </c>
    </row>
    <row r="292" spans="1:18" x14ac:dyDescent="0.25">
      <c r="A292" s="3" t="s">
        <v>28</v>
      </c>
      <c r="B292" s="4" t="s">
        <v>38</v>
      </c>
      <c r="C292" t="s">
        <v>49</v>
      </c>
      <c r="D292" t="s">
        <v>57</v>
      </c>
      <c r="E292">
        <v>4</v>
      </c>
      <c r="F292" t="str">
        <f t="shared" si="4"/>
        <v>Average Per Premise1-in-10June Monthly System Peak Day100% Cycling4</v>
      </c>
      <c r="G292" s="4">
        <v>0.57457979999999997</v>
      </c>
      <c r="H292" s="4">
        <v>0.57457979999999997</v>
      </c>
      <c r="I292" s="4">
        <v>62.524900000000002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>
        <v>9073</v>
      </c>
      <c r="P292" t="s">
        <v>58</v>
      </c>
      <c r="Q292" t="s">
        <v>60</v>
      </c>
      <c r="R292" t="s">
        <v>68</v>
      </c>
    </row>
    <row r="293" spans="1:18" x14ac:dyDescent="0.25">
      <c r="A293" s="3" t="s">
        <v>29</v>
      </c>
      <c r="B293" s="4" t="s">
        <v>38</v>
      </c>
      <c r="C293" t="s">
        <v>49</v>
      </c>
      <c r="D293" t="s">
        <v>57</v>
      </c>
      <c r="E293">
        <v>4</v>
      </c>
      <c r="F293" t="str">
        <f t="shared" si="4"/>
        <v>Average Per Device1-in-10June Monthly System Peak Day100% Cycling4</v>
      </c>
      <c r="G293" s="4">
        <v>0.46504570000000001</v>
      </c>
      <c r="H293" s="4">
        <v>0.46504580000000001</v>
      </c>
      <c r="I293" s="4">
        <v>62.524900000000002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>
        <v>9073</v>
      </c>
      <c r="P293" t="s">
        <v>58</v>
      </c>
      <c r="Q293" t="s">
        <v>60</v>
      </c>
      <c r="R293" t="s">
        <v>68</v>
      </c>
    </row>
    <row r="294" spans="1:18" x14ac:dyDescent="0.25">
      <c r="A294" s="3" t="s">
        <v>43</v>
      </c>
      <c r="B294" s="4" t="s">
        <v>38</v>
      </c>
      <c r="C294" t="s">
        <v>49</v>
      </c>
      <c r="D294" t="s">
        <v>57</v>
      </c>
      <c r="E294">
        <v>4</v>
      </c>
      <c r="F294" t="str">
        <f t="shared" si="4"/>
        <v>Aggregate1-in-10June Monthly System Peak Day100% Cycling4</v>
      </c>
      <c r="G294" s="4">
        <v>5.2131629999999998</v>
      </c>
      <c r="H294" s="4">
        <v>5.2131629999999998</v>
      </c>
      <c r="I294" s="4">
        <v>62.524900000000002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>
        <v>9073</v>
      </c>
      <c r="P294" t="s">
        <v>58</v>
      </c>
      <c r="Q294" t="s">
        <v>60</v>
      </c>
      <c r="R294" t="s">
        <v>68</v>
      </c>
    </row>
    <row r="295" spans="1:18" x14ac:dyDescent="0.25">
      <c r="A295" s="3" t="s">
        <v>30</v>
      </c>
      <c r="B295" s="4" t="s">
        <v>38</v>
      </c>
      <c r="C295" t="s">
        <v>49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4">
        <v>0.1718519</v>
      </c>
      <c r="H295" s="4">
        <v>0.1718519</v>
      </c>
      <c r="I295" s="4">
        <v>62.016599999999997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>
        <v>12598</v>
      </c>
      <c r="P295" t="s">
        <v>58</v>
      </c>
      <c r="Q295" t="s">
        <v>60</v>
      </c>
      <c r="R295" t="s">
        <v>68</v>
      </c>
    </row>
    <row r="296" spans="1:18" x14ac:dyDescent="0.25">
      <c r="A296" s="3" t="s">
        <v>28</v>
      </c>
      <c r="B296" s="4" t="s">
        <v>38</v>
      </c>
      <c r="C296" t="s">
        <v>49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4">
        <v>0.70316319999999999</v>
      </c>
      <c r="H296" s="4">
        <v>0.70316319999999999</v>
      </c>
      <c r="I296" s="4">
        <v>62.016599999999997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>
        <v>12598</v>
      </c>
      <c r="P296" t="s">
        <v>58</v>
      </c>
      <c r="Q296" t="s">
        <v>60</v>
      </c>
      <c r="R296" t="s">
        <v>68</v>
      </c>
    </row>
    <row r="297" spans="1:18" x14ac:dyDescent="0.25">
      <c r="A297" s="3" t="s">
        <v>29</v>
      </c>
      <c r="B297" s="4" t="s">
        <v>38</v>
      </c>
      <c r="C297" t="s">
        <v>49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4">
        <v>0.6025336</v>
      </c>
      <c r="H297" s="4">
        <v>0.6025336</v>
      </c>
      <c r="I297" s="4">
        <v>62.016599999999997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>
        <v>12598</v>
      </c>
      <c r="P297" t="s">
        <v>58</v>
      </c>
      <c r="Q297" t="s">
        <v>60</v>
      </c>
      <c r="R297" t="s">
        <v>68</v>
      </c>
    </row>
    <row r="298" spans="1:18" x14ac:dyDescent="0.25">
      <c r="A298" s="3" t="s">
        <v>43</v>
      </c>
      <c r="B298" s="4" t="s">
        <v>38</v>
      </c>
      <c r="C298" t="s">
        <v>49</v>
      </c>
      <c r="D298" t="s">
        <v>31</v>
      </c>
      <c r="E298">
        <v>4</v>
      </c>
      <c r="F298" t="str">
        <f t="shared" si="4"/>
        <v>Aggregate1-in-10June Monthly System Peak Day50% Cycling4</v>
      </c>
      <c r="G298" s="4">
        <v>8.8584499999999995</v>
      </c>
      <c r="H298" s="4">
        <v>8.8584499999999995</v>
      </c>
      <c r="I298" s="4">
        <v>62.016599999999997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>
        <v>12598</v>
      </c>
      <c r="P298" t="s">
        <v>58</v>
      </c>
      <c r="Q298" t="s">
        <v>60</v>
      </c>
      <c r="R298" t="s">
        <v>68</v>
      </c>
    </row>
    <row r="299" spans="1:18" x14ac:dyDescent="0.25">
      <c r="A299" s="3" t="s">
        <v>30</v>
      </c>
      <c r="B299" s="4" t="s">
        <v>38</v>
      </c>
      <c r="C299" t="s">
        <v>49</v>
      </c>
      <c r="D299" t="s">
        <v>26</v>
      </c>
      <c r="E299">
        <v>4</v>
      </c>
      <c r="F299" t="str">
        <f t="shared" si="4"/>
        <v>Average Per Ton1-in-10June Monthly System Peak DayAll4</v>
      </c>
      <c r="G299" s="4">
        <v>0.15347340000000001</v>
      </c>
      <c r="H299" s="4">
        <v>0.15347340000000001</v>
      </c>
      <c r="I299" s="4">
        <v>62.229500000000002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>
        <v>21671</v>
      </c>
      <c r="P299" t="s">
        <v>58</v>
      </c>
      <c r="Q299" t="s">
        <v>60</v>
      </c>
    </row>
    <row r="300" spans="1:18" x14ac:dyDescent="0.25">
      <c r="A300" s="3" t="s">
        <v>28</v>
      </c>
      <c r="B300" s="4" t="s">
        <v>38</v>
      </c>
      <c r="C300" t="s">
        <v>49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4">
        <v>0.65358300000000003</v>
      </c>
      <c r="H300" s="4">
        <v>0.65358300000000003</v>
      </c>
      <c r="I300" s="4">
        <v>62.229500000000002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>
        <v>21671</v>
      </c>
      <c r="P300" t="s">
        <v>58</v>
      </c>
      <c r="Q300" t="s">
        <v>60</v>
      </c>
    </row>
    <row r="301" spans="1:18" x14ac:dyDescent="0.25">
      <c r="A301" s="3" t="s">
        <v>29</v>
      </c>
      <c r="B301" s="4" t="s">
        <v>38</v>
      </c>
      <c r="C301" t="s">
        <v>49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4">
        <v>0.54661150000000003</v>
      </c>
      <c r="H301" s="4">
        <v>0.54661150000000003</v>
      </c>
      <c r="I301" s="4">
        <v>62.229500000000002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>
        <v>21671</v>
      </c>
      <c r="P301" t="s">
        <v>58</v>
      </c>
      <c r="Q301" t="s">
        <v>60</v>
      </c>
    </row>
    <row r="302" spans="1:18" x14ac:dyDescent="0.25">
      <c r="A302" s="3" t="s">
        <v>43</v>
      </c>
      <c r="B302" s="4" t="s">
        <v>38</v>
      </c>
      <c r="C302" t="s">
        <v>49</v>
      </c>
      <c r="D302" t="s">
        <v>26</v>
      </c>
      <c r="E302">
        <v>4</v>
      </c>
      <c r="F302" t="str">
        <f t="shared" si="4"/>
        <v>Aggregate1-in-10June Monthly System Peak DayAll4</v>
      </c>
      <c r="G302" s="4">
        <v>14.1638</v>
      </c>
      <c r="H302" s="4">
        <v>14.1638</v>
      </c>
      <c r="I302" s="4">
        <v>62.229500000000002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>
        <v>21671</v>
      </c>
      <c r="P302" t="s">
        <v>58</v>
      </c>
      <c r="Q302" t="s">
        <v>60</v>
      </c>
    </row>
    <row r="303" spans="1:18" x14ac:dyDescent="0.25">
      <c r="A303" s="3" t="s">
        <v>30</v>
      </c>
      <c r="B303" s="4" t="s">
        <v>38</v>
      </c>
      <c r="C303" t="s">
        <v>50</v>
      </c>
      <c r="D303" t="s">
        <v>57</v>
      </c>
      <c r="E303">
        <v>4</v>
      </c>
      <c r="F303" t="str">
        <f t="shared" si="4"/>
        <v>Average Per Ton1-in-10May Monthly System Peak Day100% Cycling4</v>
      </c>
      <c r="G303" s="4">
        <v>0.1419822</v>
      </c>
      <c r="H303" s="4">
        <v>0.1419822</v>
      </c>
      <c r="I303" s="4">
        <v>66.014200000000002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>
        <v>9073</v>
      </c>
      <c r="P303" t="s">
        <v>58</v>
      </c>
      <c r="Q303" t="s">
        <v>60</v>
      </c>
      <c r="R303" t="s">
        <v>69</v>
      </c>
    </row>
    <row r="304" spans="1:18" x14ac:dyDescent="0.25">
      <c r="A304" s="3" t="s">
        <v>28</v>
      </c>
      <c r="B304" s="4" t="s">
        <v>38</v>
      </c>
      <c r="C304" t="s">
        <v>50</v>
      </c>
      <c r="D304" t="s">
        <v>57</v>
      </c>
      <c r="E304">
        <v>4</v>
      </c>
      <c r="F304" t="str">
        <f t="shared" si="4"/>
        <v>Average Per Premise1-in-10May Monthly System Peak Day100% Cycling4</v>
      </c>
      <c r="G304" s="4">
        <v>0.63755530000000005</v>
      </c>
      <c r="H304" s="4">
        <v>0.63755530000000005</v>
      </c>
      <c r="I304" s="4">
        <v>66.014200000000002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>
        <v>9073</v>
      </c>
      <c r="P304" t="s">
        <v>58</v>
      </c>
      <c r="Q304" t="s">
        <v>60</v>
      </c>
      <c r="R304" t="s">
        <v>69</v>
      </c>
    </row>
    <row r="305" spans="1:18" x14ac:dyDescent="0.25">
      <c r="A305" s="3" t="s">
        <v>29</v>
      </c>
      <c r="B305" s="4" t="s">
        <v>38</v>
      </c>
      <c r="C305" t="s">
        <v>50</v>
      </c>
      <c r="D305" t="s">
        <v>57</v>
      </c>
      <c r="E305">
        <v>4</v>
      </c>
      <c r="F305" t="str">
        <f t="shared" si="4"/>
        <v>Average Per Device1-in-10May Monthly System Peak Day100% Cycling4</v>
      </c>
      <c r="G305" s="4">
        <v>0.51601600000000003</v>
      </c>
      <c r="H305" s="4">
        <v>0.51601600000000003</v>
      </c>
      <c r="I305" s="4">
        <v>66.014200000000002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>
        <v>9073</v>
      </c>
      <c r="P305" t="s">
        <v>58</v>
      </c>
      <c r="Q305" t="s">
        <v>60</v>
      </c>
      <c r="R305" t="s">
        <v>69</v>
      </c>
    </row>
    <row r="306" spans="1:18" x14ac:dyDescent="0.25">
      <c r="A306" s="3" t="s">
        <v>43</v>
      </c>
      <c r="B306" s="4" t="s">
        <v>38</v>
      </c>
      <c r="C306" t="s">
        <v>50</v>
      </c>
      <c r="D306" t="s">
        <v>57</v>
      </c>
      <c r="E306">
        <v>4</v>
      </c>
      <c r="F306" t="str">
        <f t="shared" si="4"/>
        <v>Aggregate1-in-10May Monthly System Peak Day100% Cycling4</v>
      </c>
      <c r="G306" s="4">
        <v>5.7845389999999997</v>
      </c>
      <c r="H306" s="4">
        <v>5.7845389999999997</v>
      </c>
      <c r="I306" s="4">
        <v>66.014200000000002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>
        <v>9073</v>
      </c>
      <c r="P306" t="s">
        <v>58</v>
      </c>
      <c r="Q306" t="s">
        <v>60</v>
      </c>
      <c r="R306" t="s">
        <v>69</v>
      </c>
    </row>
    <row r="307" spans="1:18" x14ac:dyDescent="0.25">
      <c r="A307" s="3" t="s">
        <v>30</v>
      </c>
      <c r="B307" s="4" t="s">
        <v>38</v>
      </c>
      <c r="C307" t="s">
        <v>50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4">
        <v>0.1820457</v>
      </c>
      <c r="H307" s="4">
        <v>0.1820457</v>
      </c>
      <c r="I307" s="4">
        <v>65.759200000000007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>
        <v>12598</v>
      </c>
      <c r="P307" t="s">
        <v>58</v>
      </c>
      <c r="Q307" t="s">
        <v>60</v>
      </c>
      <c r="R307" t="s">
        <v>69</v>
      </c>
    </row>
    <row r="308" spans="1:18" x14ac:dyDescent="0.25">
      <c r="A308" s="3" t="s">
        <v>28</v>
      </c>
      <c r="B308" s="4" t="s">
        <v>38</v>
      </c>
      <c r="C308" t="s">
        <v>50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4">
        <v>0.74487300000000001</v>
      </c>
      <c r="H308" s="4">
        <v>0.74487300000000001</v>
      </c>
      <c r="I308" s="4">
        <v>65.759200000000007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>
        <v>12598</v>
      </c>
      <c r="P308" t="s">
        <v>58</v>
      </c>
      <c r="Q308" t="s">
        <v>60</v>
      </c>
      <c r="R308" t="s">
        <v>69</v>
      </c>
    </row>
    <row r="309" spans="1:18" x14ac:dyDescent="0.25">
      <c r="A309" s="3" t="s">
        <v>29</v>
      </c>
      <c r="B309" s="4" t="s">
        <v>38</v>
      </c>
      <c r="C309" t="s">
        <v>50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4">
        <v>0.63827440000000002</v>
      </c>
      <c r="H309" s="4">
        <v>0.63827440000000002</v>
      </c>
      <c r="I309" s="4">
        <v>65.759200000000007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>
        <v>12598</v>
      </c>
      <c r="P309" t="s">
        <v>58</v>
      </c>
      <c r="Q309" t="s">
        <v>60</v>
      </c>
      <c r="R309" t="s">
        <v>69</v>
      </c>
    </row>
    <row r="310" spans="1:18" x14ac:dyDescent="0.25">
      <c r="A310" s="3" t="s">
        <v>43</v>
      </c>
      <c r="B310" s="4" t="s">
        <v>38</v>
      </c>
      <c r="C310" t="s">
        <v>50</v>
      </c>
      <c r="D310" t="s">
        <v>31</v>
      </c>
      <c r="E310">
        <v>4</v>
      </c>
      <c r="F310" t="str">
        <f t="shared" si="4"/>
        <v>Aggregate1-in-10May Monthly System Peak Day50% Cycling4</v>
      </c>
      <c r="G310" s="4">
        <v>9.3839100000000002</v>
      </c>
      <c r="H310" s="4">
        <v>9.3839100000000002</v>
      </c>
      <c r="I310" s="4">
        <v>65.759200000000007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>
        <v>12598</v>
      </c>
      <c r="P310" t="s">
        <v>58</v>
      </c>
      <c r="Q310" t="s">
        <v>60</v>
      </c>
      <c r="R310" t="s">
        <v>69</v>
      </c>
    </row>
    <row r="311" spans="1:18" x14ac:dyDescent="0.25">
      <c r="A311" s="3" t="s">
        <v>30</v>
      </c>
      <c r="B311" s="4" t="s">
        <v>38</v>
      </c>
      <c r="C311" t="s">
        <v>50</v>
      </c>
      <c r="D311" t="s">
        <v>26</v>
      </c>
      <c r="E311">
        <v>4</v>
      </c>
      <c r="F311" t="str">
        <f t="shared" si="4"/>
        <v>Average Per Ton1-in-10May Monthly System Peak DayAll4</v>
      </c>
      <c r="G311" s="4">
        <v>0.1652711</v>
      </c>
      <c r="H311" s="4">
        <v>0.1652711</v>
      </c>
      <c r="I311" s="4">
        <v>65.865899999999996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>
        <v>21671</v>
      </c>
      <c r="P311" t="s">
        <v>58</v>
      </c>
      <c r="Q311" t="s">
        <v>60</v>
      </c>
    </row>
    <row r="312" spans="1:18" x14ac:dyDescent="0.25">
      <c r="A312" s="3" t="s">
        <v>28</v>
      </c>
      <c r="B312" s="4" t="s">
        <v>38</v>
      </c>
      <c r="C312" t="s">
        <v>50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4">
        <v>0.70382489999999998</v>
      </c>
      <c r="H312" s="4">
        <v>0.70382489999999998</v>
      </c>
      <c r="I312" s="4">
        <v>65.865899999999996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>
        <v>21671</v>
      </c>
      <c r="P312" t="s">
        <v>58</v>
      </c>
      <c r="Q312" t="s">
        <v>60</v>
      </c>
    </row>
    <row r="313" spans="1:18" x14ac:dyDescent="0.25">
      <c r="A313" s="3" t="s">
        <v>29</v>
      </c>
      <c r="B313" s="4" t="s">
        <v>38</v>
      </c>
      <c r="C313" t="s">
        <v>50</v>
      </c>
      <c r="D313" t="s">
        <v>26</v>
      </c>
      <c r="E313">
        <v>4</v>
      </c>
      <c r="F313" t="str">
        <f t="shared" si="4"/>
        <v>Average Per Device1-in-10May Monthly System Peak DayAll4</v>
      </c>
      <c r="G313" s="4">
        <v>0.58863030000000005</v>
      </c>
      <c r="H313" s="4">
        <v>0.58863030000000005</v>
      </c>
      <c r="I313" s="4">
        <v>65.865899999999996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>
        <v>21671</v>
      </c>
      <c r="P313" t="s">
        <v>58</v>
      </c>
      <c r="Q313" t="s">
        <v>60</v>
      </c>
    </row>
    <row r="314" spans="1:18" x14ac:dyDescent="0.25">
      <c r="A314" s="3" t="s">
        <v>43</v>
      </c>
      <c r="B314" s="4" t="s">
        <v>38</v>
      </c>
      <c r="C314" t="s">
        <v>50</v>
      </c>
      <c r="D314" t="s">
        <v>26</v>
      </c>
      <c r="E314">
        <v>4</v>
      </c>
      <c r="F314" t="str">
        <f t="shared" si="4"/>
        <v>Aggregate1-in-10May Monthly System Peak DayAll4</v>
      </c>
      <c r="G314" s="4">
        <v>15.25259</v>
      </c>
      <c r="H314" s="4">
        <v>15.25259</v>
      </c>
      <c r="I314" s="4">
        <v>65.865899999999996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>
        <v>21671</v>
      </c>
      <c r="P314" t="s">
        <v>58</v>
      </c>
      <c r="Q314" t="s">
        <v>60</v>
      </c>
    </row>
    <row r="315" spans="1:18" x14ac:dyDescent="0.25">
      <c r="A315" s="3" t="s">
        <v>30</v>
      </c>
      <c r="B315" s="4" t="s">
        <v>38</v>
      </c>
      <c r="C315" t="s">
        <v>51</v>
      </c>
      <c r="D315" t="s">
        <v>57</v>
      </c>
      <c r="E315">
        <v>4</v>
      </c>
      <c r="F315" t="str">
        <f t="shared" si="4"/>
        <v>Average Per Ton1-in-10October Monthly System Peak Day100% Cycling4</v>
      </c>
      <c r="G315" s="4">
        <v>0.14383960000000001</v>
      </c>
      <c r="H315" s="4">
        <v>0.14383960000000001</v>
      </c>
      <c r="I315" s="4">
        <v>66.899900000000002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>
        <v>9073</v>
      </c>
      <c r="P315" t="s">
        <v>58</v>
      </c>
      <c r="Q315" t="s">
        <v>60</v>
      </c>
      <c r="R315" t="s">
        <v>70</v>
      </c>
    </row>
    <row r="316" spans="1:18" x14ac:dyDescent="0.25">
      <c r="A316" s="3" t="s">
        <v>28</v>
      </c>
      <c r="B316" s="4" t="s">
        <v>38</v>
      </c>
      <c r="C316" t="s">
        <v>51</v>
      </c>
      <c r="D316" t="s">
        <v>57</v>
      </c>
      <c r="E316">
        <v>4</v>
      </c>
      <c r="F316" t="str">
        <f t="shared" si="4"/>
        <v>Average Per Premise1-in-10October Monthly System Peak Day100% Cycling4</v>
      </c>
      <c r="G316" s="4">
        <v>0.64589560000000001</v>
      </c>
      <c r="H316" s="4">
        <v>0.64589560000000001</v>
      </c>
      <c r="I316" s="4">
        <v>66.899900000000002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>
        <v>9073</v>
      </c>
      <c r="P316" t="s">
        <v>58</v>
      </c>
      <c r="Q316" t="s">
        <v>60</v>
      </c>
      <c r="R316" t="s">
        <v>70</v>
      </c>
    </row>
    <row r="317" spans="1:18" x14ac:dyDescent="0.25">
      <c r="A317" s="3" t="s">
        <v>29</v>
      </c>
      <c r="B317" s="4" t="s">
        <v>38</v>
      </c>
      <c r="C317" t="s">
        <v>51</v>
      </c>
      <c r="D317" t="s">
        <v>57</v>
      </c>
      <c r="E317">
        <v>4</v>
      </c>
      <c r="F317" t="str">
        <f t="shared" si="4"/>
        <v>Average Per Device1-in-10October Monthly System Peak Day100% Cycling4</v>
      </c>
      <c r="G317" s="4">
        <v>0.52276630000000002</v>
      </c>
      <c r="H317" s="4">
        <v>0.52276639999999996</v>
      </c>
      <c r="I317" s="4">
        <v>66.899900000000002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>
        <v>9073</v>
      </c>
      <c r="P317" t="s">
        <v>58</v>
      </c>
      <c r="Q317" t="s">
        <v>60</v>
      </c>
      <c r="R317" t="s">
        <v>70</v>
      </c>
    </row>
    <row r="318" spans="1:18" x14ac:dyDescent="0.25">
      <c r="A318" s="3" t="s">
        <v>43</v>
      </c>
      <c r="B318" s="4" t="s">
        <v>38</v>
      </c>
      <c r="C318" t="s">
        <v>51</v>
      </c>
      <c r="D318" t="s">
        <v>57</v>
      </c>
      <c r="E318">
        <v>4</v>
      </c>
      <c r="F318" t="str">
        <f t="shared" si="4"/>
        <v>Aggregate1-in-10October Monthly System Peak Day100% Cycling4</v>
      </c>
      <c r="G318" s="4">
        <v>5.8602100000000004</v>
      </c>
      <c r="H318" s="4">
        <v>5.8602109999999996</v>
      </c>
      <c r="I318" s="4">
        <v>66.899900000000002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>
        <v>9073</v>
      </c>
      <c r="P318" t="s">
        <v>58</v>
      </c>
      <c r="Q318" t="s">
        <v>60</v>
      </c>
      <c r="R318" t="s">
        <v>70</v>
      </c>
    </row>
    <row r="319" spans="1:18" x14ac:dyDescent="0.25">
      <c r="A319" s="3" t="s">
        <v>30</v>
      </c>
      <c r="B319" s="4" t="s">
        <v>38</v>
      </c>
      <c r="C319" t="s">
        <v>51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4">
        <v>0.18365329999999999</v>
      </c>
      <c r="H319" s="4">
        <v>0.18365329999999999</v>
      </c>
      <c r="I319" s="4">
        <v>66.701599999999999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>
        <v>12598</v>
      </c>
      <c r="P319" t="s">
        <v>58</v>
      </c>
      <c r="Q319" t="s">
        <v>60</v>
      </c>
      <c r="R319" t="s">
        <v>70</v>
      </c>
    </row>
    <row r="320" spans="1:18" x14ac:dyDescent="0.25">
      <c r="A320" s="3" t="s">
        <v>28</v>
      </c>
      <c r="B320" s="4" t="s">
        <v>38</v>
      </c>
      <c r="C320" t="s">
        <v>51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4">
        <v>0.75145090000000003</v>
      </c>
      <c r="H320" s="4">
        <v>0.75145090000000003</v>
      </c>
      <c r="I320" s="4">
        <v>66.701599999999999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>
        <v>12598</v>
      </c>
      <c r="P320" t="s">
        <v>58</v>
      </c>
      <c r="Q320" t="s">
        <v>60</v>
      </c>
      <c r="R320" t="s">
        <v>70</v>
      </c>
    </row>
    <row r="321" spans="1:18" x14ac:dyDescent="0.25">
      <c r="A321" s="3" t="s">
        <v>29</v>
      </c>
      <c r="B321" s="4" t="s">
        <v>38</v>
      </c>
      <c r="C321" t="s">
        <v>51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4">
        <v>0.64391089999999995</v>
      </c>
      <c r="H321" s="4">
        <v>0.64391100000000001</v>
      </c>
      <c r="I321" s="4">
        <v>66.701599999999999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>
        <v>12598</v>
      </c>
      <c r="P321" t="s">
        <v>58</v>
      </c>
      <c r="Q321" t="s">
        <v>60</v>
      </c>
      <c r="R321" t="s">
        <v>70</v>
      </c>
    </row>
    <row r="322" spans="1:18" x14ac:dyDescent="0.25">
      <c r="A322" s="3" t="s">
        <v>43</v>
      </c>
      <c r="B322" s="4" t="s">
        <v>38</v>
      </c>
      <c r="C322" t="s">
        <v>51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4">
        <v>9.4667790000000007</v>
      </c>
      <c r="H322" s="4">
        <v>9.4667790000000007</v>
      </c>
      <c r="I322" s="4">
        <v>66.701599999999999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>
        <v>12598</v>
      </c>
      <c r="P322" t="s">
        <v>58</v>
      </c>
      <c r="Q322" t="s">
        <v>60</v>
      </c>
      <c r="R322" t="s">
        <v>70</v>
      </c>
    </row>
    <row r="323" spans="1:18" x14ac:dyDescent="0.25">
      <c r="A323" s="3" t="s">
        <v>30</v>
      </c>
      <c r="B323" s="4" t="s">
        <v>38</v>
      </c>
      <c r="C323" t="s">
        <v>51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4">
        <v>0.1669833</v>
      </c>
      <c r="H323" s="4">
        <v>0.1669833</v>
      </c>
      <c r="I323" s="4">
        <v>66.784599999999998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>
        <v>21671</v>
      </c>
      <c r="P323" t="s">
        <v>58</v>
      </c>
      <c r="Q323" t="s">
        <v>60</v>
      </c>
    </row>
    <row r="324" spans="1:18" x14ac:dyDescent="0.25">
      <c r="A324" s="3" t="s">
        <v>28</v>
      </c>
      <c r="B324" s="4" t="s">
        <v>38</v>
      </c>
      <c r="C324" t="s">
        <v>51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4">
        <v>0.71111650000000004</v>
      </c>
      <c r="H324" s="4">
        <v>0.71111650000000004</v>
      </c>
      <c r="I324" s="4">
        <v>66.784599999999998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>
        <v>21671</v>
      </c>
      <c r="P324" t="s">
        <v>58</v>
      </c>
      <c r="Q324" t="s">
        <v>60</v>
      </c>
    </row>
    <row r="325" spans="1:18" x14ac:dyDescent="0.25">
      <c r="A325" s="3" t="s">
        <v>29</v>
      </c>
      <c r="B325" s="4" t="s">
        <v>38</v>
      </c>
      <c r="C325" t="s">
        <v>51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4">
        <v>0.59472849999999999</v>
      </c>
      <c r="H325" s="4">
        <v>0.59472849999999999</v>
      </c>
      <c r="I325" s="4">
        <v>66.784599999999998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>
        <v>21671</v>
      </c>
      <c r="P325" t="s">
        <v>58</v>
      </c>
      <c r="Q325" t="s">
        <v>60</v>
      </c>
    </row>
    <row r="326" spans="1:18" x14ac:dyDescent="0.25">
      <c r="A326" s="3" t="s">
        <v>43</v>
      </c>
      <c r="B326" s="4" t="s">
        <v>38</v>
      </c>
      <c r="C326" t="s">
        <v>51</v>
      </c>
      <c r="D326" t="s">
        <v>26</v>
      </c>
      <c r="E326">
        <v>4</v>
      </c>
      <c r="F326" t="str">
        <f t="shared" si="5"/>
        <v>Aggregate1-in-10October Monthly System Peak DayAll4</v>
      </c>
      <c r="G326" s="4">
        <v>15.410600000000001</v>
      </c>
      <c r="H326" s="4">
        <v>15.41061</v>
      </c>
      <c r="I326" s="4">
        <v>66.784599999999998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>
        <v>21671</v>
      </c>
      <c r="P326" t="s">
        <v>58</v>
      </c>
      <c r="Q326" t="s">
        <v>60</v>
      </c>
    </row>
    <row r="327" spans="1:18" x14ac:dyDescent="0.25">
      <c r="A327" s="3" t="s">
        <v>30</v>
      </c>
      <c r="B327" s="4" t="s">
        <v>38</v>
      </c>
      <c r="C327" t="s">
        <v>52</v>
      </c>
      <c r="D327" t="s">
        <v>57</v>
      </c>
      <c r="E327">
        <v>4</v>
      </c>
      <c r="F327" t="str">
        <f t="shared" si="5"/>
        <v>Average Per Ton1-in-10September Monthly System Peak Day100% Cycling4</v>
      </c>
      <c r="G327" s="4">
        <v>0.1718152</v>
      </c>
      <c r="H327" s="4">
        <v>0.1718152</v>
      </c>
      <c r="I327" s="4">
        <v>70.206999999999994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>
        <v>9073</v>
      </c>
      <c r="P327" t="s">
        <v>58</v>
      </c>
      <c r="Q327" t="s">
        <v>60</v>
      </c>
      <c r="R327" t="s">
        <v>71</v>
      </c>
    </row>
    <row r="328" spans="1:18" x14ac:dyDescent="0.25">
      <c r="A328" s="3" t="s">
        <v>28</v>
      </c>
      <c r="B328" s="4" t="s">
        <v>38</v>
      </c>
      <c r="C328" t="s">
        <v>52</v>
      </c>
      <c r="D328" t="s">
        <v>57</v>
      </c>
      <c r="E328">
        <v>4</v>
      </c>
      <c r="F328" t="str">
        <f t="shared" si="5"/>
        <v>Average Per Premise1-in-10September Monthly System Peak Day100% Cycling4</v>
      </c>
      <c r="G328" s="4">
        <v>0.77151700000000001</v>
      </c>
      <c r="H328" s="4">
        <v>0.77151700000000001</v>
      </c>
      <c r="I328" s="4">
        <v>70.206999999999994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>
        <v>9073</v>
      </c>
      <c r="P328" t="s">
        <v>58</v>
      </c>
      <c r="Q328" t="s">
        <v>60</v>
      </c>
      <c r="R328" t="s">
        <v>71</v>
      </c>
    </row>
    <row r="329" spans="1:18" x14ac:dyDescent="0.25">
      <c r="A329" s="3" t="s">
        <v>29</v>
      </c>
      <c r="B329" s="4" t="s">
        <v>38</v>
      </c>
      <c r="C329" t="s">
        <v>52</v>
      </c>
      <c r="D329" t="s">
        <v>57</v>
      </c>
      <c r="E329">
        <v>4</v>
      </c>
      <c r="F329" t="str">
        <f t="shared" si="5"/>
        <v>Average Per Device1-in-10September Monthly System Peak Day100% Cycling4</v>
      </c>
      <c r="G329" s="4">
        <v>0.62444010000000005</v>
      </c>
      <c r="H329" s="4">
        <v>0.62444010000000005</v>
      </c>
      <c r="I329" s="4">
        <v>70.206999999999994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>
        <v>9073</v>
      </c>
      <c r="P329" t="s">
        <v>58</v>
      </c>
      <c r="Q329" t="s">
        <v>60</v>
      </c>
      <c r="R329" t="s">
        <v>71</v>
      </c>
    </row>
    <row r="330" spans="1:18" x14ac:dyDescent="0.25">
      <c r="A330" s="3" t="s">
        <v>43</v>
      </c>
      <c r="B330" s="4" t="s">
        <v>38</v>
      </c>
      <c r="C330" t="s">
        <v>52</v>
      </c>
      <c r="D330" t="s">
        <v>57</v>
      </c>
      <c r="E330">
        <v>4</v>
      </c>
      <c r="F330" t="str">
        <f t="shared" si="5"/>
        <v>Aggregate1-in-10September Monthly System Peak Day100% Cycling4</v>
      </c>
      <c r="G330" s="4">
        <v>6.9999739999999999</v>
      </c>
      <c r="H330" s="4">
        <v>6.9999739999999999</v>
      </c>
      <c r="I330" s="4">
        <v>70.206999999999994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>
        <v>9073</v>
      </c>
      <c r="P330" t="s">
        <v>58</v>
      </c>
      <c r="Q330" t="s">
        <v>60</v>
      </c>
      <c r="R330" t="s">
        <v>71</v>
      </c>
    </row>
    <row r="331" spans="1:18" x14ac:dyDescent="0.25">
      <c r="A331" s="3" t="s">
        <v>30</v>
      </c>
      <c r="B331" s="4" t="s">
        <v>38</v>
      </c>
      <c r="C331" t="s">
        <v>52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4">
        <v>0.2054233</v>
      </c>
      <c r="H331" s="4">
        <v>0.2054232</v>
      </c>
      <c r="I331" s="4">
        <v>69.980400000000003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>
        <v>12598</v>
      </c>
      <c r="P331" t="s">
        <v>58</v>
      </c>
      <c r="Q331" t="s">
        <v>60</v>
      </c>
      <c r="R331" t="s">
        <v>71</v>
      </c>
    </row>
    <row r="332" spans="1:18" x14ac:dyDescent="0.25">
      <c r="A332" s="3" t="s">
        <v>28</v>
      </c>
      <c r="B332" s="4" t="s">
        <v>38</v>
      </c>
      <c r="C332" t="s">
        <v>52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4">
        <v>0.84052649999999995</v>
      </c>
      <c r="H332" s="4">
        <v>0.84052649999999995</v>
      </c>
      <c r="I332" s="4">
        <v>69.980400000000003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>
        <v>12598</v>
      </c>
      <c r="P332" t="s">
        <v>58</v>
      </c>
      <c r="Q332" t="s">
        <v>60</v>
      </c>
      <c r="R332" t="s">
        <v>71</v>
      </c>
    </row>
    <row r="333" spans="1:18" x14ac:dyDescent="0.25">
      <c r="A333" s="3" t="s">
        <v>29</v>
      </c>
      <c r="B333" s="4" t="s">
        <v>38</v>
      </c>
      <c r="C333" t="s">
        <v>52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4">
        <v>0.72023890000000002</v>
      </c>
      <c r="H333" s="4">
        <v>0.72023890000000002</v>
      </c>
      <c r="I333" s="4">
        <v>69.980400000000003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>
        <v>12598</v>
      </c>
      <c r="P333" t="s">
        <v>58</v>
      </c>
      <c r="Q333" t="s">
        <v>60</v>
      </c>
      <c r="R333" t="s">
        <v>71</v>
      </c>
    </row>
    <row r="334" spans="1:18" x14ac:dyDescent="0.25">
      <c r="A334" s="3" t="s">
        <v>43</v>
      </c>
      <c r="B334" s="4" t="s">
        <v>38</v>
      </c>
      <c r="C334" t="s">
        <v>52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4">
        <v>10.588950000000001</v>
      </c>
      <c r="H334" s="4">
        <v>10.588950000000001</v>
      </c>
      <c r="I334" s="4">
        <v>69.980400000000003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>
        <v>12598</v>
      </c>
      <c r="P334" t="s">
        <v>58</v>
      </c>
      <c r="Q334" t="s">
        <v>60</v>
      </c>
      <c r="R334" t="s">
        <v>71</v>
      </c>
    </row>
    <row r="335" spans="1:18" x14ac:dyDescent="0.25">
      <c r="A335" s="3" t="s">
        <v>30</v>
      </c>
      <c r="B335" s="4" t="s">
        <v>38</v>
      </c>
      <c r="C335" t="s">
        <v>52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4">
        <v>0.19135150000000001</v>
      </c>
      <c r="H335" s="4">
        <v>0.19135150000000001</v>
      </c>
      <c r="I335" s="4">
        <v>70.075299999999999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>
        <v>21671</v>
      </c>
      <c r="P335" t="s">
        <v>58</v>
      </c>
      <c r="Q335" t="s">
        <v>60</v>
      </c>
    </row>
    <row r="336" spans="1:18" x14ac:dyDescent="0.25">
      <c r="A336" s="3" t="s">
        <v>28</v>
      </c>
      <c r="B336" s="4" t="s">
        <v>38</v>
      </c>
      <c r="C336" t="s">
        <v>52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4">
        <v>0.81489129999999999</v>
      </c>
      <c r="H336" s="4">
        <v>0.81489129999999999</v>
      </c>
      <c r="I336" s="4">
        <v>70.075299999999999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>
        <v>21671</v>
      </c>
      <c r="P336" t="s">
        <v>58</v>
      </c>
      <c r="Q336" t="s">
        <v>60</v>
      </c>
    </row>
    <row r="337" spans="1:18" x14ac:dyDescent="0.25">
      <c r="A337" s="3" t="s">
        <v>29</v>
      </c>
      <c r="B337" s="4" t="s">
        <v>38</v>
      </c>
      <c r="C337" t="s">
        <v>52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4">
        <v>0.68151850000000003</v>
      </c>
      <c r="H337" s="4">
        <v>0.68151850000000003</v>
      </c>
      <c r="I337" s="4">
        <v>70.075299999999999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>
        <v>21671</v>
      </c>
      <c r="P337" t="s">
        <v>58</v>
      </c>
      <c r="Q337" t="s">
        <v>60</v>
      </c>
    </row>
    <row r="338" spans="1:18" x14ac:dyDescent="0.25">
      <c r="A338" s="3" t="s">
        <v>43</v>
      </c>
      <c r="B338" s="4" t="s">
        <v>38</v>
      </c>
      <c r="C338" t="s">
        <v>52</v>
      </c>
      <c r="D338" t="s">
        <v>26</v>
      </c>
      <c r="E338">
        <v>4</v>
      </c>
      <c r="F338" t="str">
        <f t="shared" si="5"/>
        <v>Aggregate1-in-10September Monthly System Peak DayAll4</v>
      </c>
      <c r="G338" s="4">
        <v>17.659510000000001</v>
      </c>
      <c r="H338" s="4">
        <v>17.659510000000001</v>
      </c>
      <c r="I338" s="4">
        <v>70.075299999999999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>
        <v>21671</v>
      </c>
      <c r="P338" t="s">
        <v>58</v>
      </c>
      <c r="Q338" t="s">
        <v>60</v>
      </c>
    </row>
    <row r="339" spans="1:18" x14ac:dyDescent="0.25">
      <c r="A339" s="3" t="s">
        <v>30</v>
      </c>
      <c r="B339" s="4" t="s">
        <v>38</v>
      </c>
      <c r="C339" t="s">
        <v>47</v>
      </c>
      <c r="D339" t="s">
        <v>57</v>
      </c>
      <c r="E339">
        <v>5</v>
      </c>
      <c r="F339" t="str">
        <f t="shared" si="5"/>
        <v>Average Per Ton1-in-10August Monthly System Peak Day100% Cycling5</v>
      </c>
      <c r="G339" s="4">
        <v>0.1525059</v>
      </c>
      <c r="H339" s="4">
        <v>0.1525059</v>
      </c>
      <c r="I339" s="4">
        <v>70.627600000000001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>
        <v>9073</v>
      </c>
      <c r="P339" t="s">
        <v>58</v>
      </c>
      <c r="Q339" t="s">
        <v>60</v>
      </c>
      <c r="R339" t="s">
        <v>66</v>
      </c>
    </row>
    <row r="340" spans="1:18" x14ac:dyDescent="0.25">
      <c r="A340" s="3" t="s">
        <v>28</v>
      </c>
      <c r="B340" s="4" t="s">
        <v>38</v>
      </c>
      <c r="C340" t="s">
        <v>47</v>
      </c>
      <c r="D340" t="s">
        <v>57</v>
      </c>
      <c r="E340">
        <v>5</v>
      </c>
      <c r="F340" t="str">
        <f t="shared" si="5"/>
        <v>Average Per Premise1-in-10August Monthly System Peak Day100% Cycling5</v>
      </c>
      <c r="G340" s="4">
        <v>0.6848109</v>
      </c>
      <c r="H340" s="4">
        <v>0.6848109</v>
      </c>
      <c r="I340" s="4">
        <v>70.627600000000001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>
        <v>9073</v>
      </c>
      <c r="P340" t="s">
        <v>58</v>
      </c>
      <c r="Q340" t="s">
        <v>60</v>
      </c>
      <c r="R340" t="s">
        <v>66</v>
      </c>
    </row>
    <row r="341" spans="1:18" x14ac:dyDescent="0.25">
      <c r="A341" s="3" t="s">
        <v>29</v>
      </c>
      <c r="B341" s="4" t="s">
        <v>38</v>
      </c>
      <c r="C341" t="s">
        <v>47</v>
      </c>
      <c r="D341" t="s">
        <v>57</v>
      </c>
      <c r="E341">
        <v>5</v>
      </c>
      <c r="F341" t="str">
        <f t="shared" si="5"/>
        <v>Average Per Device1-in-10August Monthly System Peak Day100% Cycling5</v>
      </c>
      <c r="G341" s="4">
        <v>0.55426310000000001</v>
      </c>
      <c r="H341" s="4">
        <v>0.55426310000000001</v>
      </c>
      <c r="I341" s="4">
        <v>70.627600000000001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>
        <v>9073</v>
      </c>
      <c r="P341" t="s">
        <v>58</v>
      </c>
      <c r="Q341" t="s">
        <v>60</v>
      </c>
      <c r="R341" t="s">
        <v>66</v>
      </c>
    </row>
    <row r="342" spans="1:18" x14ac:dyDescent="0.25">
      <c r="A342" s="3" t="s">
        <v>43</v>
      </c>
      <c r="B342" s="4" t="s">
        <v>38</v>
      </c>
      <c r="C342" t="s">
        <v>47</v>
      </c>
      <c r="D342" t="s">
        <v>57</v>
      </c>
      <c r="E342">
        <v>5</v>
      </c>
      <c r="F342" t="str">
        <f t="shared" si="5"/>
        <v>Aggregate1-in-10August Monthly System Peak Day100% Cycling5</v>
      </c>
      <c r="G342" s="4">
        <v>6.2132889999999996</v>
      </c>
      <c r="H342" s="4">
        <v>6.2132889999999996</v>
      </c>
      <c r="I342" s="4">
        <v>70.627600000000001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>
        <v>9073</v>
      </c>
      <c r="P342" t="s">
        <v>58</v>
      </c>
      <c r="Q342" t="s">
        <v>60</v>
      </c>
      <c r="R342" t="s">
        <v>66</v>
      </c>
    </row>
    <row r="343" spans="1:18" x14ac:dyDescent="0.25">
      <c r="A343" s="3" t="s">
        <v>30</v>
      </c>
      <c r="B343" s="4" t="s">
        <v>38</v>
      </c>
      <c r="C343" t="s">
        <v>47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4">
        <v>0.18568770000000001</v>
      </c>
      <c r="H343" s="4">
        <v>0.18568770000000001</v>
      </c>
      <c r="I343" s="4">
        <v>70.514700000000005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>
        <v>12598</v>
      </c>
      <c r="P343" t="s">
        <v>58</v>
      </c>
      <c r="Q343" t="s">
        <v>60</v>
      </c>
      <c r="R343" t="s">
        <v>66</v>
      </c>
    </row>
    <row r="344" spans="1:18" x14ac:dyDescent="0.25">
      <c r="A344" s="3" t="s">
        <v>28</v>
      </c>
      <c r="B344" s="4" t="s">
        <v>38</v>
      </c>
      <c r="C344" t="s">
        <v>47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4">
        <v>0.75977499999999998</v>
      </c>
      <c r="H344" s="4">
        <v>0.75977499999999998</v>
      </c>
      <c r="I344" s="4">
        <v>70.514700000000005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>
        <v>12598</v>
      </c>
      <c r="P344" t="s">
        <v>58</v>
      </c>
      <c r="Q344" t="s">
        <v>60</v>
      </c>
      <c r="R344" t="s">
        <v>66</v>
      </c>
    </row>
    <row r="345" spans="1:18" x14ac:dyDescent="0.25">
      <c r="A345" s="3" t="s">
        <v>29</v>
      </c>
      <c r="B345" s="4" t="s">
        <v>38</v>
      </c>
      <c r="C345" t="s">
        <v>47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4">
        <v>0.6510437</v>
      </c>
      <c r="H345" s="4">
        <v>0.6510437</v>
      </c>
      <c r="I345" s="4">
        <v>70.514700000000005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>
        <v>12598</v>
      </c>
      <c r="P345" t="s">
        <v>58</v>
      </c>
      <c r="Q345" t="s">
        <v>60</v>
      </c>
      <c r="R345" t="s">
        <v>66</v>
      </c>
    </row>
    <row r="346" spans="1:18" x14ac:dyDescent="0.25">
      <c r="A346" s="3" t="s">
        <v>43</v>
      </c>
      <c r="B346" s="4" t="s">
        <v>38</v>
      </c>
      <c r="C346" t="s">
        <v>47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4">
        <v>9.5716450000000002</v>
      </c>
      <c r="H346" s="4">
        <v>9.5716450000000002</v>
      </c>
      <c r="I346" s="4">
        <v>70.514700000000005</v>
      </c>
      <c r="J346" s="4">
        <v>0</v>
      </c>
      <c r="K346" s="4">
        <v>0</v>
      </c>
      <c r="L346" s="4">
        <v>0</v>
      </c>
      <c r="M346" s="4">
        <v>0</v>
      </c>
      <c r="N346" s="4">
        <v>0</v>
      </c>
      <c r="O346">
        <v>12598</v>
      </c>
      <c r="P346" t="s">
        <v>58</v>
      </c>
      <c r="Q346" t="s">
        <v>60</v>
      </c>
      <c r="R346" t="s">
        <v>66</v>
      </c>
    </row>
    <row r="347" spans="1:18" x14ac:dyDescent="0.25">
      <c r="A347" s="3" t="s">
        <v>30</v>
      </c>
      <c r="B347" s="4" t="s">
        <v>38</v>
      </c>
      <c r="C347" t="s">
        <v>47</v>
      </c>
      <c r="D347" t="s">
        <v>26</v>
      </c>
      <c r="E347">
        <v>5</v>
      </c>
      <c r="F347" t="str">
        <f t="shared" si="5"/>
        <v>Average Per Ton1-in-10August Monthly System Peak DayAll5</v>
      </c>
      <c r="G347" s="4">
        <v>0.17179449999999999</v>
      </c>
      <c r="H347" s="4">
        <v>0.17179449999999999</v>
      </c>
      <c r="I347" s="4">
        <v>70.561999999999998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>
        <v>21671</v>
      </c>
      <c r="P347" t="s">
        <v>58</v>
      </c>
      <c r="Q347" t="s">
        <v>60</v>
      </c>
    </row>
    <row r="348" spans="1:18" x14ac:dyDescent="0.25">
      <c r="A348" s="3" t="s">
        <v>28</v>
      </c>
      <c r="B348" s="4" t="s">
        <v>38</v>
      </c>
      <c r="C348" t="s">
        <v>47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4">
        <v>0.73160539999999996</v>
      </c>
      <c r="H348" s="4">
        <v>0.73160539999999996</v>
      </c>
      <c r="I348" s="4">
        <v>70.561999999999998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>
        <v>21671</v>
      </c>
      <c r="P348" t="s">
        <v>58</v>
      </c>
      <c r="Q348" t="s">
        <v>60</v>
      </c>
    </row>
    <row r="349" spans="1:18" x14ac:dyDescent="0.25">
      <c r="A349" s="3" t="s">
        <v>29</v>
      </c>
      <c r="B349" s="4" t="s">
        <v>38</v>
      </c>
      <c r="C349" t="s">
        <v>47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4">
        <v>0.61186410000000002</v>
      </c>
      <c r="H349" s="4">
        <v>0.61186410000000002</v>
      </c>
      <c r="I349" s="4">
        <v>70.561999999999998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>
        <v>21671</v>
      </c>
      <c r="P349" t="s">
        <v>58</v>
      </c>
      <c r="Q349" t="s">
        <v>60</v>
      </c>
    </row>
    <row r="350" spans="1:18" x14ac:dyDescent="0.25">
      <c r="A350" s="3" t="s">
        <v>43</v>
      </c>
      <c r="B350" s="4" t="s">
        <v>38</v>
      </c>
      <c r="C350" t="s">
        <v>47</v>
      </c>
      <c r="D350" t="s">
        <v>26</v>
      </c>
      <c r="E350">
        <v>5</v>
      </c>
      <c r="F350" t="str">
        <f t="shared" si="5"/>
        <v>Aggregate1-in-10August Monthly System Peak DayAll5</v>
      </c>
      <c r="G350" s="4">
        <v>15.854620000000001</v>
      </c>
      <c r="H350" s="4">
        <v>15.854620000000001</v>
      </c>
      <c r="I350" s="4">
        <v>70.561999999999998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>
        <v>21671</v>
      </c>
      <c r="P350" t="s">
        <v>58</v>
      </c>
      <c r="Q350" t="s">
        <v>60</v>
      </c>
    </row>
    <row r="351" spans="1:18" x14ac:dyDescent="0.25">
      <c r="A351" s="3" t="s">
        <v>30</v>
      </c>
      <c r="B351" s="4" t="s">
        <v>38</v>
      </c>
      <c r="C351" t="s">
        <v>37</v>
      </c>
      <c r="D351" t="s">
        <v>57</v>
      </c>
      <c r="E351">
        <v>5</v>
      </c>
      <c r="F351" t="str">
        <f t="shared" si="5"/>
        <v>Average Per Ton1-in-10August Typical Event Day100% Cycling5</v>
      </c>
      <c r="G351" s="4">
        <v>0.1476952</v>
      </c>
      <c r="H351" s="4">
        <v>0.1476952</v>
      </c>
      <c r="I351" s="4">
        <v>68.468400000000003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>
        <v>9073</v>
      </c>
      <c r="P351" t="s">
        <v>58</v>
      </c>
      <c r="Q351" t="s">
        <v>60</v>
      </c>
      <c r="R351" t="s">
        <v>66</v>
      </c>
    </row>
    <row r="352" spans="1:18" x14ac:dyDescent="0.25">
      <c r="A352" s="3" t="s">
        <v>28</v>
      </c>
      <c r="B352" s="4" t="s">
        <v>38</v>
      </c>
      <c r="C352" t="s">
        <v>37</v>
      </c>
      <c r="D352" t="s">
        <v>57</v>
      </c>
      <c r="E352">
        <v>5</v>
      </c>
      <c r="F352" t="str">
        <f t="shared" si="5"/>
        <v>Average Per Premise1-in-10August Typical Event Day100% Cycling5</v>
      </c>
      <c r="G352" s="4">
        <v>0.66320869999999998</v>
      </c>
      <c r="H352" s="4">
        <v>0.66320869999999998</v>
      </c>
      <c r="I352" s="4">
        <v>68.468400000000003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>
        <v>9073</v>
      </c>
      <c r="P352" t="s">
        <v>58</v>
      </c>
      <c r="Q352" t="s">
        <v>60</v>
      </c>
      <c r="R352" t="s">
        <v>66</v>
      </c>
    </row>
    <row r="353" spans="1:18" x14ac:dyDescent="0.25">
      <c r="A353" s="3" t="s">
        <v>29</v>
      </c>
      <c r="B353" s="4" t="s">
        <v>38</v>
      </c>
      <c r="C353" t="s">
        <v>37</v>
      </c>
      <c r="D353" t="s">
        <v>57</v>
      </c>
      <c r="E353">
        <v>5</v>
      </c>
      <c r="F353" t="str">
        <f t="shared" si="5"/>
        <v>Average Per Device1-in-10August Typical Event Day100% Cycling5</v>
      </c>
      <c r="G353" s="4">
        <v>0.53677900000000001</v>
      </c>
      <c r="H353" s="4">
        <v>0.53677900000000001</v>
      </c>
      <c r="I353" s="4">
        <v>68.468400000000003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>
        <v>9073</v>
      </c>
      <c r="P353" t="s">
        <v>58</v>
      </c>
      <c r="Q353" t="s">
        <v>60</v>
      </c>
      <c r="R353" t="s">
        <v>66</v>
      </c>
    </row>
    <row r="354" spans="1:18" x14ac:dyDescent="0.25">
      <c r="A354" s="3" t="s">
        <v>43</v>
      </c>
      <c r="B354" s="4" t="s">
        <v>38</v>
      </c>
      <c r="C354" t="s">
        <v>37</v>
      </c>
      <c r="D354" t="s">
        <v>57</v>
      </c>
      <c r="E354">
        <v>5</v>
      </c>
      <c r="F354" t="str">
        <f t="shared" si="5"/>
        <v>Aggregate1-in-10August Typical Event Day100% Cycling5</v>
      </c>
      <c r="G354" s="4">
        <v>6.0172929999999996</v>
      </c>
      <c r="H354" s="4">
        <v>6.0172920000000003</v>
      </c>
      <c r="I354" s="4">
        <v>68.468400000000003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>
        <v>9073</v>
      </c>
      <c r="P354" t="s">
        <v>58</v>
      </c>
      <c r="Q354" t="s">
        <v>60</v>
      </c>
      <c r="R354" t="s">
        <v>66</v>
      </c>
    </row>
    <row r="355" spans="1:18" x14ac:dyDescent="0.25">
      <c r="A355" s="3" t="s">
        <v>30</v>
      </c>
      <c r="B355" s="4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4">
        <v>0.1824462</v>
      </c>
      <c r="H355" s="4">
        <v>0.1824462</v>
      </c>
      <c r="I355" s="4">
        <v>68.192700000000002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>
        <v>12598</v>
      </c>
      <c r="P355" t="s">
        <v>58</v>
      </c>
      <c r="Q355" t="s">
        <v>60</v>
      </c>
      <c r="R355" t="s">
        <v>66</v>
      </c>
    </row>
    <row r="356" spans="1:18" x14ac:dyDescent="0.25">
      <c r="A356" s="3" t="s">
        <v>28</v>
      </c>
      <c r="B356" s="4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4">
        <v>0.74651160000000005</v>
      </c>
      <c r="H356" s="4">
        <v>0.74651160000000005</v>
      </c>
      <c r="I356" s="4">
        <v>68.192700000000002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>
        <v>12598</v>
      </c>
      <c r="P356" t="s">
        <v>58</v>
      </c>
      <c r="Q356" t="s">
        <v>60</v>
      </c>
      <c r="R356" t="s">
        <v>66</v>
      </c>
    </row>
    <row r="357" spans="1:18" x14ac:dyDescent="0.25">
      <c r="A357" s="3" t="s">
        <v>29</v>
      </c>
      <c r="B357" s="4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4">
        <v>0.63967850000000004</v>
      </c>
      <c r="H357" s="4">
        <v>0.63967850000000004</v>
      </c>
      <c r="I357" s="4">
        <v>68.192700000000002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>
        <v>12598</v>
      </c>
      <c r="P357" t="s">
        <v>58</v>
      </c>
      <c r="Q357" t="s">
        <v>60</v>
      </c>
      <c r="R357" t="s">
        <v>66</v>
      </c>
    </row>
    <row r="358" spans="1:18" x14ac:dyDescent="0.25">
      <c r="A358" s="3" t="s">
        <v>43</v>
      </c>
      <c r="B358" s="4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4">
        <v>9.4045529999999999</v>
      </c>
      <c r="H358" s="4">
        <v>9.4045529999999999</v>
      </c>
      <c r="I358" s="4">
        <v>68.192700000000002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>
        <v>12598</v>
      </c>
      <c r="P358" t="s">
        <v>58</v>
      </c>
      <c r="Q358" t="s">
        <v>60</v>
      </c>
      <c r="R358" t="s">
        <v>66</v>
      </c>
    </row>
    <row r="359" spans="1:18" x14ac:dyDescent="0.25">
      <c r="A359" s="3" t="s">
        <v>30</v>
      </c>
      <c r="B359" s="4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4">
        <v>0.16789589999999999</v>
      </c>
      <c r="H359" s="4">
        <v>0.16789589999999999</v>
      </c>
      <c r="I359" s="4">
        <v>68.308199999999999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>
        <v>21671</v>
      </c>
      <c r="P359" t="s">
        <v>58</v>
      </c>
      <c r="Q359" t="s">
        <v>60</v>
      </c>
    </row>
    <row r="360" spans="1:18" x14ac:dyDescent="0.25">
      <c r="A360" s="3" t="s">
        <v>28</v>
      </c>
      <c r="B360" s="4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4">
        <v>0.7150029</v>
      </c>
      <c r="H360" s="4">
        <v>0.7150029</v>
      </c>
      <c r="I360" s="4">
        <v>68.308199999999999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>
        <v>21671</v>
      </c>
      <c r="P360" t="s">
        <v>58</v>
      </c>
      <c r="Q360" t="s">
        <v>60</v>
      </c>
    </row>
    <row r="361" spans="1:18" x14ac:dyDescent="0.25">
      <c r="A361" s="3" t="s">
        <v>29</v>
      </c>
      <c r="B361" s="4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4">
        <v>0.59797889999999998</v>
      </c>
      <c r="H361" s="4">
        <v>0.59797889999999998</v>
      </c>
      <c r="I361" s="4">
        <v>68.308199999999999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>
        <v>21671</v>
      </c>
      <c r="P361" t="s">
        <v>58</v>
      </c>
      <c r="Q361" t="s">
        <v>60</v>
      </c>
    </row>
    <row r="362" spans="1:18" x14ac:dyDescent="0.25">
      <c r="A362" s="3" t="s">
        <v>43</v>
      </c>
      <c r="B362" s="4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4">
        <v>15.49483</v>
      </c>
      <c r="H362" s="4">
        <v>15.49483</v>
      </c>
      <c r="I362" s="4">
        <v>68.308199999999999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>
        <v>21671</v>
      </c>
      <c r="P362" t="s">
        <v>58</v>
      </c>
      <c r="Q362" t="s">
        <v>60</v>
      </c>
    </row>
    <row r="363" spans="1:18" x14ac:dyDescent="0.25">
      <c r="A363" s="3" t="s">
        <v>30</v>
      </c>
      <c r="B363" s="4" t="s">
        <v>38</v>
      </c>
      <c r="C363" t="s">
        <v>48</v>
      </c>
      <c r="D363" t="s">
        <v>57</v>
      </c>
      <c r="E363">
        <v>5</v>
      </c>
      <c r="F363" t="str">
        <f t="shared" si="5"/>
        <v>Average Per Ton1-in-10July Monthly System Peak Day100% Cycling5</v>
      </c>
      <c r="G363" s="4">
        <v>0.14865729999999999</v>
      </c>
      <c r="H363" s="4">
        <v>0.14865729999999999</v>
      </c>
      <c r="I363" s="4">
        <v>70.514200000000002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>
        <v>9073</v>
      </c>
      <c r="P363" t="s">
        <v>58</v>
      </c>
      <c r="Q363" t="s">
        <v>60</v>
      </c>
      <c r="R363" t="s">
        <v>67</v>
      </c>
    </row>
    <row r="364" spans="1:18" x14ac:dyDescent="0.25">
      <c r="A364" s="3" t="s">
        <v>28</v>
      </c>
      <c r="B364" s="4" t="s">
        <v>38</v>
      </c>
      <c r="C364" t="s">
        <v>48</v>
      </c>
      <c r="D364" t="s">
        <v>57</v>
      </c>
      <c r="E364">
        <v>5</v>
      </c>
      <c r="F364" t="str">
        <f t="shared" si="5"/>
        <v>Average Per Premise1-in-10July Monthly System Peak Day100% Cycling5</v>
      </c>
      <c r="G364" s="4">
        <v>0.66752920000000004</v>
      </c>
      <c r="H364" s="4">
        <v>0.66752920000000004</v>
      </c>
      <c r="I364" s="4">
        <v>70.514200000000002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>
        <v>9073</v>
      </c>
      <c r="P364" t="s">
        <v>58</v>
      </c>
      <c r="Q364" t="s">
        <v>60</v>
      </c>
      <c r="R364" t="s">
        <v>67</v>
      </c>
    </row>
    <row r="365" spans="1:18" x14ac:dyDescent="0.25">
      <c r="A365" s="3" t="s">
        <v>29</v>
      </c>
      <c r="B365" s="4" t="s">
        <v>38</v>
      </c>
      <c r="C365" t="s">
        <v>48</v>
      </c>
      <c r="D365" t="s">
        <v>57</v>
      </c>
      <c r="E365">
        <v>5</v>
      </c>
      <c r="F365" t="str">
        <f t="shared" si="5"/>
        <v>Average Per Device1-in-10July Monthly System Peak Day100% Cycling5</v>
      </c>
      <c r="G365" s="4">
        <v>0.54027590000000003</v>
      </c>
      <c r="H365" s="4">
        <v>0.54027590000000003</v>
      </c>
      <c r="I365" s="4">
        <v>70.514200000000002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>
        <v>9073</v>
      </c>
      <c r="P365" t="s">
        <v>58</v>
      </c>
      <c r="Q365" t="s">
        <v>60</v>
      </c>
      <c r="R365" t="s">
        <v>67</v>
      </c>
    </row>
    <row r="366" spans="1:18" x14ac:dyDescent="0.25">
      <c r="A366" s="3" t="s">
        <v>43</v>
      </c>
      <c r="B366" s="4" t="s">
        <v>38</v>
      </c>
      <c r="C366" t="s">
        <v>48</v>
      </c>
      <c r="D366" t="s">
        <v>57</v>
      </c>
      <c r="E366">
        <v>5</v>
      </c>
      <c r="F366" t="str">
        <f t="shared" si="5"/>
        <v>Aggregate1-in-10July Monthly System Peak Day100% Cycling5</v>
      </c>
      <c r="G366" s="4">
        <v>6.0564929999999997</v>
      </c>
      <c r="H366" s="4">
        <v>6.0564920000000004</v>
      </c>
      <c r="I366" s="4">
        <v>70.514200000000002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>
        <v>9073</v>
      </c>
      <c r="P366" t="s">
        <v>58</v>
      </c>
      <c r="Q366" t="s">
        <v>60</v>
      </c>
      <c r="R366" t="s">
        <v>67</v>
      </c>
    </row>
    <row r="367" spans="1:18" x14ac:dyDescent="0.25">
      <c r="A367" s="3" t="s">
        <v>30</v>
      </c>
      <c r="B367" s="4" t="s">
        <v>38</v>
      </c>
      <c r="C367" t="s">
        <v>48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4">
        <v>0.18286649999999999</v>
      </c>
      <c r="H367" s="4">
        <v>0.18286649999999999</v>
      </c>
      <c r="I367" s="4">
        <v>70.259200000000007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>
        <v>12598</v>
      </c>
      <c r="P367" t="s">
        <v>58</v>
      </c>
      <c r="Q367" t="s">
        <v>60</v>
      </c>
      <c r="R367" t="s">
        <v>67</v>
      </c>
    </row>
    <row r="368" spans="1:18" x14ac:dyDescent="0.25">
      <c r="A368" s="3" t="s">
        <v>28</v>
      </c>
      <c r="B368" s="4" t="s">
        <v>38</v>
      </c>
      <c r="C368" t="s">
        <v>48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4">
        <v>0.74823130000000004</v>
      </c>
      <c r="H368" s="4">
        <v>0.74823130000000004</v>
      </c>
      <c r="I368" s="4">
        <v>70.259200000000007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>
        <v>12598</v>
      </c>
      <c r="P368" t="s">
        <v>58</v>
      </c>
      <c r="Q368" t="s">
        <v>60</v>
      </c>
      <c r="R368" t="s">
        <v>67</v>
      </c>
    </row>
    <row r="369" spans="1:18" x14ac:dyDescent="0.25">
      <c r="A369" s="3" t="s">
        <v>29</v>
      </c>
      <c r="B369" s="4" t="s">
        <v>38</v>
      </c>
      <c r="C369" t="s">
        <v>48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4">
        <v>0.6411521</v>
      </c>
      <c r="H369" s="4">
        <v>0.6411521</v>
      </c>
      <c r="I369" s="4">
        <v>70.259200000000007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>
        <v>12598</v>
      </c>
      <c r="P369" t="s">
        <v>58</v>
      </c>
      <c r="Q369" t="s">
        <v>60</v>
      </c>
      <c r="R369" t="s">
        <v>67</v>
      </c>
    </row>
    <row r="370" spans="1:18" x14ac:dyDescent="0.25">
      <c r="A370" s="3" t="s">
        <v>43</v>
      </c>
      <c r="B370" s="4" t="s">
        <v>38</v>
      </c>
      <c r="C370" t="s">
        <v>48</v>
      </c>
      <c r="D370" t="s">
        <v>31</v>
      </c>
      <c r="E370">
        <v>5</v>
      </c>
      <c r="F370" t="str">
        <f t="shared" si="5"/>
        <v>Aggregate1-in-10July Monthly System Peak Day50% Cycling5</v>
      </c>
      <c r="G370" s="4">
        <v>9.4262180000000004</v>
      </c>
      <c r="H370" s="4">
        <v>9.4262180000000004</v>
      </c>
      <c r="I370" s="4">
        <v>70.259200000000007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>
        <v>12598</v>
      </c>
      <c r="P370" t="s">
        <v>58</v>
      </c>
      <c r="Q370" t="s">
        <v>60</v>
      </c>
      <c r="R370" t="s">
        <v>67</v>
      </c>
    </row>
    <row r="371" spans="1:18" x14ac:dyDescent="0.25">
      <c r="A371" s="3" t="s">
        <v>30</v>
      </c>
      <c r="B371" s="4" t="s">
        <v>38</v>
      </c>
      <c r="C371" t="s">
        <v>48</v>
      </c>
      <c r="D371" t="s">
        <v>26</v>
      </c>
      <c r="E371">
        <v>5</v>
      </c>
      <c r="F371" t="str">
        <f t="shared" si="5"/>
        <v>Average Per Ton1-in-10July Monthly System Peak DayAll5</v>
      </c>
      <c r="G371" s="4">
        <v>0.1685431</v>
      </c>
      <c r="H371" s="4">
        <v>0.1685431</v>
      </c>
      <c r="I371" s="4">
        <v>70.365899999999996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>
        <v>21671</v>
      </c>
      <c r="P371" t="s">
        <v>58</v>
      </c>
      <c r="Q371" t="s">
        <v>60</v>
      </c>
    </row>
    <row r="372" spans="1:18" x14ac:dyDescent="0.25">
      <c r="A372" s="3" t="s">
        <v>28</v>
      </c>
      <c r="B372" s="4" t="s">
        <v>38</v>
      </c>
      <c r="C372" t="s">
        <v>48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4">
        <v>0.71775900000000004</v>
      </c>
      <c r="H372" s="4">
        <v>0.71775900000000004</v>
      </c>
      <c r="I372" s="4">
        <v>70.365899999999996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>
        <v>21671</v>
      </c>
      <c r="P372" t="s">
        <v>58</v>
      </c>
      <c r="Q372" t="s">
        <v>60</v>
      </c>
    </row>
    <row r="373" spans="1:18" x14ac:dyDescent="0.25">
      <c r="A373" s="3" t="s">
        <v>29</v>
      </c>
      <c r="B373" s="4" t="s">
        <v>38</v>
      </c>
      <c r="C373" t="s">
        <v>48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4">
        <v>0.60028389999999998</v>
      </c>
      <c r="H373" s="4">
        <v>0.60028389999999998</v>
      </c>
      <c r="I373" s="4">
        <v>70.365899999999996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>
        <v>21671</v>
      </c>
      <c r="P373" t="s">
        <v>58</v>
      </c>
      <c r="Q373" t="s">
        <v>60</v>
      </c>
    </row>
    <row r="374" spans="1:18" x14ac:dyDescent="0.25">
      <c r="A374" s="3" t="s">
        <v>43</v>
      </c>
      <c r="B374" s="4" t="s">
        <v>38</v>
      </c>
      <c r="C374" t="s">
        <v>48</v>
      </c>
      <c r="D374" t="s">
        <v>26</v>
      </c>
      <c r="E374">
        <v>5</v>
      </c>
      <c r="F374" t="str">
        <f t="shared" si="5"/>
        <v>Aggregate1-in-10July Monthly System Peak DayAll5</v>
      </c>
      <c r="G374" s="4">
        <v>15.55456</v>
      </c>
      <c r="H374" s="4">
        <v>15.55456</v>
      </c>
      <c r="I374" s="4">
        <v>70.365899999999996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>
        <v>21671</v>
      </c>
      <c r="P374" t="s">
        <v>58</v>
      </c>
      <c r="Q374" t="s">
        <v>60</v>
      </c>
    </row>
    <row r="375" spans="1:18" x14ac:dyDescent="0.25">
      <c r="A375" s="3" t="s">
        <v>30</v>
      </c>
      <c r="B375" s="4" t="s">
        <v>38</v>
      </c>
      <c r="C375" t="s">
        <v>49</v>
      </c>
      <c r="D375" t="s">
        <v>57</v>
      </c>
      <c r="E375">
        <v>5</v>
      </c>
      <c r="F375" t="str">
        <f t="shared" si="5"/>
        <v>Average Per Ton1-in-10June Monthly System Peak Day100% Cycling5</v>
      </c>
      <c r="G375" s="4">
        <v>0.1236228</v>
      </c>
      <c r="H375" s="4">
        <v>0.1236228</v>
      </c>
      <c r="I375" s="4">
        <v>62.389200000000002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>
        <v>9073</v>
      </c>
      <c r="P375" t="s">
        <v>58</v>
      </c>
      <c r="Q375" t="s">
        <v>60</v>
      </c>
      <c r="R375" t="s">
        <v>68</v>
      </c>
    </row>
    <row r="376" spans="1:18" x14ac:dyDescent="0.25">
      <c r="A376" s="3" t="s">
        <v>28</v>
      </c>
      <c r="B376" s="4" t="s">
        <v>38</v>
      </c>
      <c r="C376" t="s">
        <v>49</v>
      </c>
      <c r="D376" t="s">
        <v>57</v>
      </c>
      <c r="E376">
        <v>5</v>
      </c>
      <c r="F376" t="str">
        <f t="shared" si="5"/>
        <v>Average Per Premise1-in-10June Monthly System Peak Day100% Cycling5</v>
      </c>
      <c r="G376" s="4">
        <v>0.55511469999999996</v>
      </c>
      <c r="H376" s="4">
        <v>0.55511469999999996</v>
      </c>
      <c r="I376" s="4">
        <v>62.389200000000002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>
        <v>9073</v>
      </c>
      <c r="P376" t="s">
        <v>58</v>
      </c>
      <c r="Q376" t="s">
        <v>60</v>
      </c>
      <c r="R376" t="s">
        <v>68</v>
      </c>
    </row>
    <row r="377" spans="1:18" x14ac:dyDescent="0.25">
      <c r="A377" s="3" t="s">
        <v>29</v>
      </c>
      <c r="B377" s="4" t="s">
        <v>38</v>
      </c>
      <c r="C377" t="s">
        <v>49</v>
      </c>
      <c r="D377" t="s">
        <v>57</v>
      </c>
      <c r="E377">
        <v>5</v>
      </c>
      <c r="F377" t="str">
        <f t="shared" si="5"/>
        <v>Average Per Device1-in-10June Monthly System Peak Day100% Cycling5</v>
      </c>
      <c r="G377" s="4">
        <v>0.4492913</v>
      </c>
      <c r="H377" s="4">
        <v>0.4492913</v>
      </c>
      <c r="I377" s="4">
        <v>62.389200000000002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>
        <v>9073</v>
      </c>
      <c r="P377" t="s">
        <v>58</v>
      </c>
      <c r="Q377" t="s">
        <v>60</v>
      </c>
      <c r="R377" t="s">
        <v>68</v>
      </c>
    </row>
    <row r="378" spans="1:18" x14ac:dyDescent="0.25">
      <c r="A378" s="3" t="s">
        <v>43</v>
      </c>
      <c r="B378" s="4" t="s">
        <v>38</v>
      </c>
      <c r="C378" t="s">
        <v>49</v>
      </c>
      <c r="D378" t="s">
        <v>57</v>
      </c>
      <c r="E378">
        <v>5</v>
      </c>
      <c r="F378" t="str">
        <f t="shared" si="5"/>
        <v>Aggregate1-in-10June Monthly System Peak Day100% Cycling5</v>
      </c>
      <c r="G378" s="4">
        <v>5.0365549999999999</v>
      </c>
      <c r="H378" s="4">
        <v>5.0365549999999999</v>
      </c>
      <c r="I378" s="4">
        <v>62.389200000000002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>
        <v>9073</v>
      </c>
      <c r="P378" t="s">
        <v>58</v>
      </c>
      <c r="Q378" t="s">
        <v>60</v>
      </c>
      <c r="R378" t="s">
        <v>68</v>
      </c>
    </row>
    <row r="379" spans="1:18" x14ac:dyDescent="0.25">
      <c r="A379" s="3" t="s">
        <v>30</v>
      </c>
      <c r="B379" s="4" t="s">
        <v>38</v>
      </c>
      <c r="C379" t="s">
        <v>49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4">
        <v>0.16454340000000001</v>
      </c>
      <c r="H379" s="4">
        <v>0.16454340000000001</v>
      </c>
      <c r="I379" s="4">
        <v>61.824199999999998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>
        <v>12598</v>
      </c>
      <c r="P379" t="s">
        <v>58</v>
      </c>
      <c r="Q379" t="s">
        <v>60</v>
      </c>
      <c r="R379" t="s">
        <v>68</v>
      </c>
    </row>
    <row r="380" spans="1:18" x14ac:dyDescent="0.25">
      <c r="A380" s="3" t="s">
        <v>28</v>
      </c>
      <c r="B380" s="4" t="s">
        <v>38</v>
      </c>
      <c r="C380" t="s">
        <v>49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4">
        <v>0.6732593</v>
      </c>
      <c r="H380" s="4">
        <v>0.6732593</v>
      </c>
      <c r="I380" s="4">
        <v>61.824199999999998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>
        <v>12598</v>
      </c>
      <c r="P380" t="s">
        <v>58</v>
      </c>
      <c r="Q380" t="s">
        <v>60</v>
      </c>
      <c r="R380" t="s">
        <v>68</v>
      </c>
    </row>
    <row r="381" spans="1:18" x14ac:dyDescent="0.25">
      <c r="A381" s="3" t="s">
        <v>29</v>
      </c>
      <c r="B381" s="4" t="s">
        <v>38</v>
      </c>
      <c r="C381" t="s">
        <v>49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4">
        <v>0.57690929999999996</v>
      </c>
      <c r="H381" s="4">
        <v>0.57690929999999996</v>
      </c>
      <c r="I381" s="4">
        <v>61.824199999999998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>
        <v>12598</v>
      </c>
      <c r="P381" t="s">
        <v>58</v>
      </c>
      <c r="Q381" t="s">
        <v>60</v>
      </c>
      <c r="R381" t="s">
        <v>68</v>
      </c>
    </row>
    <row r="382" spans="1:18" x14ac:dyDescent="0.25">
      <c r="A382" s="3" t="s">
        <v>43</v>
      </c>
      <c r="B382" s="4" t="s">
        <v>38</v>
      </c>
      <c r="C382" t="s">
        <v>49</v>
      </c>
      <c r="D382" t="s">
        <v>31</v>
      </c>
      <c r="E382">
        <v>5</v>
      </c>
      <c r="F382" t="str">
        <f t="shared" si="5"/>
        <v>Aggregate1-in-10June Monthly System Peak Day50% Cycling5</v>
      </c>
      <c r="G382" s="4">
        <v>8.4817210000000003</v>
      </c>
      <c r="H382" s="4">
        <v>8.4817210000000003</v>
      </c>
      <c r="I382" s="4">
        <v>61.824199999999998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>
        <v>12598</v>
      </c>
      <c r="P382" t="s">
        <v>58</v>
      </c>
      <c r="Q382" t="s">
        <v>60</v>
      </c>
      <c r="R382" t="s">
        <v>68</v>
      </c>
    </row>
    <row r="383" spans="1:18" x14ac:dyDescent="0.25">
      <c r="A383" s="3" t="s">
        <v>30</v>
      </c>
      <c r="B383" s="4" t="s">
        <v>38</v>
      </c>
      <c r="C383" t="s">
        <v>49</v>
      </c>
      <c r="D383" t="s">
        <v>26</v>
      </c>
      <c r="E383">
        <v>5</v>
      </c>
      <c r="F383" t="str">
        <f t="shared" si="5"/>
        <v>Average Per Ton1-in-10June Monthly System Peak DayAll5</v>
      </c>
      <c r="G383" s="4">
        <v>0.14741000000000001</v>
      </c>
      <c r="H383" s="4">
        <v>0.14741000000000001</v>
      </c>
      <c r="I383" s="4">
        <v>62.0608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>
        <v>21671</v>
      </c>
      <c r="P383" t="s">
        <v>58</v>
      </c>
      <c r="Q383" t="s">
        <v>60</v>
      </c>
    </row>
    <row r="384" spans="1:18" x14ac:dyDescent="0.25">
      <c r="A384" s="3" t="s">
        <v>28</v>
      </c>
      <c r="B384" s="4" t="s">
        <v>38</v>
      </c>
      <c r="C384" t="s">
        <v>49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4">
        <v>0.62776140000000002</v>
      </c>
      <c r="H384" s="4">
        <v>0.62776140000000002</v>
      </c>
      <c r="I384" s="4">
        <v>62.0608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>
        <v>21671</v>
      </c>
      <c r="P384" t="s">
        <v>58</v>
      </c>
      <c r="Q384" t="s">
        <v>60</v>
      </c>
    </row>
    <row r="385" spans="1:18" x14ac:dyDescent="0.25">
      <c r="A385" s="3" t="s">
        <v>29</v>
      </c>
      <c r="B385" s="4" t="s">
        <v>38</v>
      </c>
      <c r="C385" t="s">
        <v>49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4">
        <v>0.52501609999999999</v>
      </c>
      <c r="H385" s="4">
        <v>0.52501609999999999</v>
      </c>
      <c r="I385" s="4">
        <v>62.0608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>
        <v>21671</v>
      </c>
      <c r="P385" t="s">
        <v>58</v>
      </c>
      <c r="Q385" t="s">
        <v>60</v>
      </c>
    </row>
    <row r="386" spans="1:18" x14ac:dyDescent="0.25">
      <c r="A386" s="3" t="s">
        <v>43</v>
      </c>
      <c r="B386" s="4" t="s">
        <v>38</v>
      </c>
      <c r="C386" t="s">
        <v>49</v>
      </c>
      <c r="D386" t="s">
        <v>26</v>
      </c>
      <c r="E386">
        <v>5</v>
      </c>
      <c r="F386" t="str">
        <f t="shared" si="5"/>
        <v>Aggregate1-in-10June Monthly System Peak DayAll5</v>
      </c>
      <c r="G386" s="4">
        <v>13.60422</v>
      </c>
      <c r="H386" s="4">
        <v>13.60422</v>
      </c>
      <c r="I386" s="4">
        <v>62.0608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>
        <v>21671</v>
      </c>
      <c r="P386" t="s">
        <v>58</v>
      </c>
      <c r="Q386" t="s">
        <v>60</v>
      </c>
    </row>
    <row r="387" spans="1:18" x14ac:dyDescent="0.25">
      <c r="A387" s="3" t="s">
        <v>30</v>
      </c>
      <c r="B387" s="4" t="s">
        <v>38</v>
      </c>
      <c r="C387" t="s">
        <v>50</v>
      </c>
      <c r="D387" t="s">
        <v>57</v>
      </c>
      <c r="E387">
        <v>5</v>
      </c>
      <c r="F387" t="str">
        <f t="shared" ref="F387:F450" si="6">CONCATENATE(A387,B387,C387,D387,E387)</f>
        <v>Average Per Ton1-in-10May Monthly System Peak Day100% Cycling5</v>
      </c>
      <c r="G387" s="4">
        <v>0.13717219999999999</v>
      </c>
      <c r="H387" s="4">
        <v>0.13717219999999999</v>
      </c>
      <c r="I387" s="4">
        <v>65.071299999999994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>
        <v>9073</v>
      </c>
      <c r="P387" t="s">
        <v>58</v>
      </c>
      <c r="Q387" t="s">
        <v>60</v>
      </c>
      <c r="R387" t="s">
        <v>69</v>
      </c>
    </row>
    <row r="388" spans="1:18" x14ac:dyDescent="0.25">
      <c r="A388" s="3" t="s">
        <v>28</v>
      </c>
      <c r="B388" s="4" t="s">
        <v>38</v>
      </c>
      <c r="C388" t="s">
        <v>50</v>
      </c>
      <c r="D388" t="s">
        <v>57</v>
      </c>
      <c r="E388">
        <v>5</v>
      </c>
      <c r="F388" t="str">
        <f t="shared" si="6"/>
        <v>Average Per Premise1-in-10May Monthly System Peak Day100% Cycling5</v>
      </c>
      <c r="G388" s="4">
        <v>0.61595670000000002</v>
      </c>
      <c r="H388" s="4">
        <v>0.61595670000000002</v>
      </c>
      <c r="I388" s="4">
        <v>65.071299999999994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>
        <v>9073</v>
      </c>
      <c r="P388" t="s">
        <v>58</v>
      </c>
      <c r="Q388" t="s">
        <v>60</v>
      </c>
      <c r="R388" t="s">
        <v>69</v>
      </c>
    </row>
    <row r="389" spans="1:18" x14ac:dyDescent="0.25">
      <c r="A389" s="3" t="s">
        <v>29</v>
      </c>
      <c r="B389" s="4" t="s">
        <v>38</v>
      </c>
      <c r="C389" t="s">
        <v>50</v>
      </c>
      <c r="D389" t="s">
        <v>57</v>
      </c>
      <c r="E389">
        <v>5</v>
      </c>
      <c r="F389" t="str">
        <f t="shared" si="6"/>
        <v>Average Per Device1-in-10May Monthly System Peak Day100% Cycling5</v>
      </c>
      <c r="G389" s="4">
        <v>0.4985348</v>
      </c>
      <c r="H389" s="4">
        <v>0.4985348</v>
      </c>
      <c r="I389" s="4">
        <v>65.071299999999994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>
        <v>9073</v>
      </c>
      <c r="P389" t="s">
        <v>58</v>
      </c>
      <c r="Q389" t="s">
        <v>60</v>
      </c>
      <c r="R389" t="s">
        <v>69</v>
      </c>
    </row>
    <row r="390" spans="1:18" x14ac:dyDescent="0.25">
      <c r="A390" s="3" t="s">
        <v>43</v>
      </c>
      <c r="B390" s="4" t="s">
        <v>38</v>
      </c>
      <c r="C390" t="s">
        <v>50</v>
      </c>
      <c r="D390" t="s">
        <v>57</v>
      </c>
      <c r="E390">
        <v>5</v>
      </c>
      <c r="F390" t="str">
        <f t="shared" si="6"/>
        <v>Aggregate1-in-10May Monthly System Peak Day100% Cycling5</v>
      </c>
      <c r="G390" s="4">
        <v>5.5885749999999996</v>
      </c>
      <c r="H390" s="4">
        <v>5.5885749999999996</v>
      </c>
      <c r="I390" s="4">
        <v>65.071299999999994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>
        <v>9073</v>
      </c>
      <c r="P390" t="s">
        <v>58</v>
      </c>
      <c r="Q390" t="s">
        <v>60</v>
      </c>
      <c r="R390" t="s">
        <v>69</v>
      </c>
    </row>
    <row r="391" spans="1:18" x14ac:dyDescent="0.25">
      <c r="A391" s="3" t="s">
        <v>30</v>
      </c>
      <c r="B391" s="4" t="s">
        <v>38</v>
      </c>
      <c r="C391" t="s">
        <v>50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4">
        <v>0.17430370000000001</v>
      </c>
      <c r="H391" s="4">
        <v>0.17430370000000001</v>
      </c>
      <c r="I391" s="4">
        <v>64.787999999999997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>
        <v>12598</v>
      </c>
      <c r="P391" t="s">
        <v>58</v>
      </c>
      <c r="Q391" t="s">
        <v>60</v>
      </c>
      <c r="R391" t="s">
        <v>69</v>
      </c>
    </row>
    <row r="392" spans="1:18" x14ac:dyDescent="0.25">
      <c r="A392" s="3" t="s">
        <v>28</v>
      </c>
      <c r="B392" s="4" t="s">
        <v>38</v>
      </c>
      <c r="C392" t="s">
        <v>50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4">
        <v>0.71319529999999998</v>
      </c>
      <c r="H392" s="4">
        <v>0.71319529999999998</v>
      </c>
      <c r="I392" s="4">
        <v>64.787999999999997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>
        <v>12598</v>
      </c>
      <c r="P392" t="s">
        <v>58</v>
      </c>
      <c r="Q392" t="s">
        <v>60</v>
      </c>
      <c r="R392" t="s">
        <v>69</v>
      </c>
    </row>
    <row r="393" spans="1:18" x14ac:dyDescent="0.25">
      <c r="A393" s="3" t="s">
        <v>29</v>
      </c>
      <c r="B393" s="4" t="s">
        <v>38</v>
      </c>
      <c r="C393" t="s">
        <v>50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4">
        <v>0.61113010000000001</v>
      </c>
      <c r="H393" s="4">
        <v>0.61113010000000001</v>
      </c>
      <c r="I393" s="4">
        <v>64.787999999999997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>
        <v>12598</v>
      </c>
      <c r="P393" t="s">
        <v>58</v>
      </c>
      <c r="Q393" t="s">
        <v>60</v>
      </c>
      <c r="R393" t="s">
        <v>69</v>
      </c>
    </row>
    <row r="394" spans="1:18" x14ac:dyDescent="0.25">
      <c r="A394" s="3" t="s">
        <v>43</v>
      </c>
      <c r="B394" s="4" t="s">
        <v>38</v>
      </c>
      <c r="C394" t="s">
        <v>50</v>
      </c>
      <c r="D394" t="s">
        <v>31</v>
      </c>
      <c r="E394">
        <v>5</v>
      </c>
      <c r="F394" t="str">
        <f t="shared" si="6"/>
        <v>Aggregate1-in-10May Monthly System Peak Day50% Cycling5</v>
      </c>
      <c r="G394" s="4">
        <v>8.9848339999999993</v>
      </c>
      <c r="H394" s="4">
        <v>8.9848350000000003</v>
      </c>
      <c r="I394" s="4">
        <v>64.787999999999997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>
        <v>12598</v>
      </c>
      <c r="P394" t="s">
        <v>58</v>
      </c>
      <c r="Q394" t="s">
        <v>60</v>
      </c>
      <c r="R394" t="s">
        <v>69</v>
      </c>
    </row>
    <row r="395" spans="1:18" x14ac:dyDescent="0.25">
      <c r="A395" s="3" t="s">
        <v>30</v>
      </c>
      <c r="B395" s="4" t="s">
        <v>38</v>
      </c>
      <c r="C395" t="s">
        <v>50</v>
      </c>
      <c r="D395" t="s">
        <v>26</v>
      </c>
      <c r="E395">
        <v>5</v>
      </c>
      <c r="F395" t="str">
        <f t="shared" si="6"/>
        <v>Average Per Ton1-in-10May Monthly System Peak DayAll5</v>
      </c>
      <c r="G395" s="4">
        <v>0.1587568</v>
      </c>
      <c r="H395" s="4">
        <v>0.1587568</v>
      </c>
      <c r="I395" s="4">
        <v>64.906599999999997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>
        <v>21671</v>
      </c>
      <c r="P395" t="s">
        <v>58</v>
      </c>
      <c r="Q395" t="s">
        <v>60</v>
      </c>
    </row>
    <row r="396" spans="1:18" x14ac:dyDescent="0.25">
      <c r="A396" s="3" t="s">
        <v>28</v>
      </c>
      <c r="B396" s="4" t="s">
        <v>38</v>
      </c>
      <c r="C396" t="s">
        <v>50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4">
        <v>0.67608290000000004</v>
      </c>
      <c r="H396" s="4">
        <v>0.67608290000000004</v>
      </c>
      <c r="I396" s="4">
        <v>64.906599999999997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>
        <v>21671</v>
      </c>
      <c r="P396" t="s">
        <v>58</v>
      </c>
      <c r="Q396" t="s">
        <v>60</v>
      </c>
    </row>
    <row r="397" spans="1:18" x14ac:dyDescent="0.25">
      <c r="A397" s="3" t="s">
        <v>29</v>
      </c>
      <c r="B397" s="4" t="s">
        <v>38</v>
      </c>
      <c r="C397" t="s">
        <v>50</v>
      </c>
      <c r="D397" t="s">
        <v>26</v>
      </c>
      <c r="E397">
        <v>5</v>
      </c>
      <c r="F397" t="str">
        <f t="shared" si="6"/>
        <v>Average Per Device1-in-10May Monthly System Peak DayAll5</v>
      </c>
      <c r="G397" s="4">
        <v>0.56542879999999995</v>
      </c>
      <c r="H397" s="4">
        <v>0.56542879999999995</v>
      </c>
      <c r="I397" s="4">
        <v>64.906599999999997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>
        <v>21671</v>
      </c>
      <c r="P397" t="s">
        <v>58</v>
      </c>
      <c r="Q397" t="s">
        <v>60</v>
      </c>
    </row>
    <row r="398" spans="1:18" x14ac:dyDescent="0.25">
      <c r="A398" s="3" t="s">
        <v>43</v>
      </c>
      <c r="B398" s="4" t="s">
        <v>38</v>
      </c>
      <c r="C398" t="s">
        <v>50</v>
      </c>
      <c r="D398" t="s">
        <v>26</v>
      </c>
      <c r="E398">
        <v>5</v>
      </c>
      <c r="F398" t="str">
        <f t="shared" si="6"/>
        <v>Aggregate1-in-10May Monthly System Peak DayAll5</v>
      </c>
      <c r="G398" s="4">
        <v>14.651389999999999</v>
      </c>
      <c r="H398" s="4">
        <v>14.651389999999999</v>
      </c>
      <c r="I398" s="4">
        <v>64.906599999999997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>
        <v>21671</v>
      </c>
      <c r="P398" t="s">
        <v>58</v>
      </c>
      <c r="Q398" t="s">
        <v>60</v>
      </c>
    </row>
    <row r="399" spans="1:18" x14ac:dyDescent="0.25">
      <c r="A399" s="3" t="s">
        <v>30</v>
      </c>
      <c r="B399" s="4" t="s">
        <v>38</v>
      </c>
      <c r="C399" t="s">
        <v>51</v>
      </c>
      <c r="D399" t="s">
        <v>57</v>
      </c>
      <c r="E399">
        <v>5</v>
      </c>
      <c r="F399" t="str">
        <f t="shared" si="6"/>
        <v>Average Per Ton1-in-10October Monthly System Peak Day100% Cycling5</v>
      </c>
      <c r="G399" s="4">
        <v>0.1389667</v>
      </c>
      <c r="H399" s="4">
        <v>0.1389667</v>
      </c>
      <c r="I399" s="4">
        <v>65.458200000000005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>
        <v>9073</v>
      </c>
      <c r="P399" t="s">
        <v>58</v>
      </c>
      <c r="Q399" t="s">
        <v>60</v>
      </c>
      <c r="R399" t="s">
        <v>70</v>
      </c>
    </row>
    <row r="400" spans="1:18" x14ac:dyDescent="0.25">
      <c r="A400" s="3" t="s">
        <v>28</v>
      </c>
      <c r="B400" s="4" t="s">
        <v>38</v>
      </c>
      <c r="C400" t="s">
        <v>51</v>
      </c>
      <c r="D400" t="s">
        <v>57</v>
      </c>
      <c r="E400">
        <v>5</v>
      </c>
      <c r="F400" t="str">
        <f t="shared" si="6"/>
        <v>Average Per Premise1-in-10October Monthly System Peak Day100% Cycling5</v>
      </c>
      <c r="G400" s="4">
        <v>0.62401450000000003</v>
      </c>
      <c r="H400" s="4">
        <v>0.62401439999999997</v>
      </c>
      <c r="I400" s="4">
        <v>65.458200000000005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>
        <v>9073</v>
      </c>
      <c r="P400" t="s">
        <v>58</v>
      </c>
      <c r="Q400" t="s">
        <v>60</v>
      </c>
      <c r="R400" t="s">
        <v>70</v>
      </c>
    </row>
    <row r="401" spans="1:18" x14ac:dyDescent="0.25">
      <c r="A401" s="3" t="s">
        <v>29</v>
      </c>
      <c r="B401" s="4" t="s">
        <v>38</v>
      </c>
      <c r="C401" t="s">
        <v>51</v>
      </c>
      <c r="D401" t="s">
        <v>57</v>
      </c>
      <c r="E401">
        <v>5</v>
      </c>
      <c r="F401" t="str">
        <f t="shared" si="6"/>
        <v>Average Per Device1-in-10October Monthly System Peak Day100% Cycling5</v>
      </c>
      <c r="G401" s="4">
        <v>0.50505650000000002</v>
      </c>
      <c r="H401" s="4">
        <v>0.50505650000000002</v>
      </c>
      <c r="I401" s="4">
        <v>65.458200000000005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>
        <v>9073</v>
      </c>
      <c r="P401" t="s">
        <v>58</v>
      </c>
      <c r="Q401" t="s">
        <v>60</v>
      </c>
      <c r="R401" t="s">
        <v>70</v>
      </c>
    </row>
    <row r="402" spans="1:18" x14ac:dyDescent="0.25">
      <c r="A402" s="3" t="s">
        <v>43</v>
      </c>
      <c r="B402" s="4" t="s">
        <v>38</v>
      </c>
      <c r="C402" t="s">
        <v>51</v>
      </c>
      <c r="D402" t="s">
        <v>57</v>
      </c>
      <c r="E402">
        <v>5</v>
      </c>
      <c r="F402" t="str">
        <f t="shared" si="6"/>
        <v>Aggregate1-in-10October Monthly System Peak Day100% Cycling5</v>
      </c>
      <c r="G402" s="4">
        <v>5.661683</v>
      </c>
      <c r="H402" s="4">
        <v>5.661683</v>
      </c>
      <c r="I402" s="4">
        <v>65.458200000000005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>
        <v>9073</v>
      </c>
      <c r="P402" t="s">
        <v>58</v>
      </c>
      <c r="Q402" t="s">
        <v>60</v>
      </c>
      <c r="R402" t="s">
        <v>70</v>
      </c>
    </row>
    <row r="403" spans="1:18" x14ac:dyDescent="0.25">
      <c r="A403" s="3" t="s">
        <v>30</v>
      </c>
      <c r="B403" s="4" t="s">
        <v>38</v>
      </c>
      <c r="C403" t="s">
        <v>51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4">
        <v>0.175843</v>
      </c>
      <c r="H403" s="4">
        <v>0.175843</v>
      </c>
      <c r="I403" s="4">
        <v>65.230900000000005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>
        <v>12598</v>
      </c>
      <c r="P403" t="s">
        <v>58</v>
      </c>
      <c r="Q403" t="s">
        <v>60</v>
      </c>
      <c r="R403" t="s">
        <v>70</v>
      </c>
    </row>
    <row r="404" spans="1:18" x14ac:dyDescent="0.25">
      <c r="A404" s="3" t="s">
        <v>28</v>
      </c>
      <c r="B404" s="4" t="s">
        <v>38</v>
      </c>
      <c r="C404" t="s">
        <v>51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4">
        <v>0.71949350000000001</v>
      </c>
      <c r="H404" s="4">
        <v>0.71949350000000001</v>
      </c>
      <c r="I404" s="4">
        <v>65.230900000000005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>
        <v>12598</v>
      </c>
      <c r="P404" t="s">
        <v>58</v>
      </c>
      <c r="Q404" t="s">
        <v>60</v>
      </c>
      <c r="R404" t="s">
        <v>70</v>
      </c>
    </row>
    <row r="405" spans="1:18" x14ac:dyDescent="0.25">
      <c r="A405" s="3" t="s">
        <v>29</v>
      </c>
      <c r="B405" s="4" t="s">
        <v>38</v>
      </c>
      <c r="C405" t="s">
        <v>51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4">
        <v>0.61652689999999999</v>
      </c>
      <c r="H405" s="4">
        <v>0.61652700000000005</v>
      </c>
      <c r="I405" s="4">
        <v>65.230900000000005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>
        <v>12598</v>
      </c>
      <c r="P405" t="s">
        <v>58</v>
      </c>
      <c r="Q405" t="s">
        <v>60</v>
      </c>
      <c r="R405" t="s">
        <v>70</v>
      </c>
    </row>
    <row r="406" spans="1:18" x14ac:dyDescent="0.25">
      <c r="A406" s="3" t="s">
        <v>43</v>
      </c>
      <c r="B406" s="4" t="s">
        <v>38</v>
      </c>
      <c r="C406" t="s">
        <v>51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4">
        <v>9.0641789999999993</v>
      </c>
      <c r="H406" s="4">
        <v>9.0641789999999993</v>
      </c>
      <c r="I406" s="4">
        <v>65.230900000000005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>
        <v>12598</v>
      </c>
      <c r="P406" t="s">
        <v>58</v>
      </c>
      <c r="Q406" t="s">
        <v>60</v>
      </c>
      <c r="R406" t="s">
        <v>70</v>
      </c>
    </row>
    <row r="407" spans="1:18" x14ac:dyDescent="0.25">
      <c r="A407" s="3" t="s">
        <v>30</v>
      </c>
      <c r="B407" s="4" t="s">
        <v>38</v>
      </c>
      <c r="C407" t="s">
        <v>51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4">
        <v>0.16040289999999999</v>
      </c>
      <c r="H407" s="4">
        <v>0.16040289999999999</v>
      </c>
      <c r="I407" s="4">
        <v>65.326099999999997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>
        <v>21671</v>
      </c>
      <c r="P407" t="s">
        <v>58</v>
      </c>
      <c r="Q407" t="s">
        <v>60</v>
      </c>
    </row>
    <row r="408" spans="1:18" x14ac:dyDescent="0.25">
      <c r="A408" s="3" t="s">
        <v>28</v>
      </c>
      <c r="B408" s="4" t="s">
        <v>38</v>
      </c>
      <c r="C408" t="s">
        <v>51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4">
        <v>0.68309299999999995</v>
      </c>
      <c r="H408" s="4">
        <v>0.68309299999999995</v>
      </c>
      <c r="I408" s="4">
        <v>65.326099999999997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>
        <v>21671</v>
      </c>
      <c r="P408" t="s">
        <v>58</v>
      </c>
      <c r="Q408" t="s">
        <v>60</v>
      </c>
    </row>
    <row r="409" spans="1:18" x14ac:dyDescent="0.25">
      <c r="A409" s="3" t="s">
        <v>29</v>
      </c>
      <c r="B409" s="4" t="s">
        <v>38</v>
      </c>
      <c r="C409" t="s">
        <v>51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4">
        <v>0.57129160000000001</v>
      </c>
      <c r="H409" s="4">
        <v>0.57129160000000001</v>
      </c>
      <c r="I409" s="4">
        <v>65.326099999999997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>
        <v>21671</v>
      </c>
      <c r="P409" t="s">
        <v>58</v>
      </c>
      <c r="Q409" t="s">
        <v>60</v>
      </c>
    </row>
    <row r="410" spans="1:18" x14ac:dyDescent="0.25">
      <c r="A410" s="3" t="s">
        <v>43</v>
      </c>
      <c r="B410" s="4" t="s">
        <v>38</v>
      </c>
      <c r="C410" t="s">
        <v>51</v>
      </c>
      <c r="D410" t="s">
        <v>26</v>
      </c>
      <c r="E410">
        <v>5</v>
      </c>
      <c r="F410" t="str">
        <f t="shared" si="6"/>
        <v>Aggregate1-in-10October Monthly System Peak DayAll5</v>
      </c>
      <c r="G410" s="4">
        <v>14.80331</v>
      </c>
      <c r="H410" s="4">
        <v>14.80331</v>
      </c>
      <c r="I410" s="4">
        <v>65.326099999999997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>
        <v>21671</v>
      </c>
      <c r="P410" t="s">
        <v>58</v>
      </c>
      <c r="Q410" t="s">
        <v>60</v>
      </c>
    </row>
    <row r="411" spans="1:18" x14ac:dyDescent="0.25">
      <c r="A411" s="3" t="s">
        <v>30</v>
      </c>
      <c r="B411" s="4" t="s">
        <v>38</v>
      </c>
      <c r="C411" t="s">
        <v>52</v>
      </c>
      <c r="D411" t="s">
        <v>57</v>
      </c>
      <c r="E411">
        <v>5</v>
      </c>
      <c r="F411" t="str">
        <f t="shared" si="6"/>
        <v>Average Per Ton1-in-10September Monthly System Peak Day100% Cycling5</v>
      </c>
      <c r="G411" s="4">
        <v>0.16599459999999999</v>
      </c>
      <c r="H411" s="4">
        <v>0.16599459999999999</v>
      </c>
      <c r="I411" s="4">
        <v>70.342799999999997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>
        <v>9073</v>
      </c>
      <c r="P411" t="s">
        <v>58</v>
      </c>
      <c r="Q411" t="s">
        <v>60</v>
      </c>
      <c r="R411" t="s">
        <v>71</v>
      </c>
    </row>
    <row r="412" spans="1:18" x14ac:dyDescent="0.25">
      <c r="A412" s="3" t="s">
        <v>28</v>
      </c>
      <c r="B412" s="4" t="s">
        <v>38</v>
      </c>
      <c r="C412" t="s">
        <v>52</v>
      </c>
      <c r="D412" t="s">
        <v>57</v>
      </c>
      <c r="E412">
        <v>5</v>
      </c>
      <c r="F412" t="str">
        <f t="shared" si="6"/>
        <v>Average Per Premise1-in-10September Monthly System Peak Day100% Cycling5</v>
      </c>
      <c r="G412" s="4">
        <v>0.74538009999999999</v>
      </c>
      <c r="H412" s="4">
        <v>0.74538009999999999</v>
      </c>
      <c r="I412" s="4">
        <v>70.342799999999997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>
        <v>9073</v>
      </c>
      <c r="P412" t="s">
        <v>58</v>
      </c>
      <c r="Q412" t="s">
        <v>60</v>
      </c>
      <c r="R412" t="s">
        <v>71</v>
      </c>
    </row>
    <row r="413" spans="1:18" x14ac:dyDescent="0.25">
      <c r="A413" s="3" t="s">
        <v>29</v>
      </c>
      <c r="B413" s="4" t="s">
        <v>38</v>
      </c>
      <c r="C413" t="s">
        <v>52</v>
      </c>
      <c r="D413" t="s">
        <v>57</v>
      </c>
      <c r="E413">
        <v>5</v>
      </c>
      <c r="F413" t="str">
        <f t="shared" si="6"/>
        <v>Average Per Device1-in-10September Monthly System Peak Day100% Cycling5</v>
      </c>
      <c r="G413" s="4">
        <v>0.60328579999999998</v>
      </c>
      <c r="H413" s="4">
        <v>0.60328579999999998</v>
      </c>
      <c r="I413" s="4">
        <v>70.342799999999997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>
        <v>9073</v>
      </c>
      <c r="P413" t="s">
        <v>58</v>
      </c>
      <c r="Q413" t="s">
        <v>60</v>
      </c>
      <c r="R413" t="s">
        <v>71</v>
      </c>
    </row>
    <row r="414" spans="1:18" x14ac:dyDescent="0.25">
      <c r="A414" s="3" t="s">
        <v>43</v>
      </c>
      <c r="B414" s="4" t="s">
        <v>38</v>
      </c>
      <c r="C414" t="s">
        <v>52</v>
      </c>
      <c r="D414" t="s">
        <v>57</v>
      </c>
      <c r="E414">
        <v>5</v>
      </c>
      <c r="F414" t="str">
        <f t="shared" si="6"/>
        <v>Aggregate1-in-10September Monthly System Peak Day100% Cycling5</v>
      </c>
      <c r="G414" s="4">
        <v>6.7628339999999998</v>
      </c>
      <c r="H414" s="4">
        <v>6.7628339999999998</v>
      </c>
      <c r="I414" s="4">
        <v>70.342799999999997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>
        <v>9073</v>
      </c>
      <c r="P414" t="s">
        <v>58</v>
      </c>
      <c r="Q414" t="s">
        <v>60</v>
      </c>
      <c r="R414" t="s">
        <v>71</v>
      </c>
    </row>
    <row r="415" spans="1:18" x14ac:dyDescent="0.25">
      <c r="A415" s="3" t="s">
        <v>30</v>
      </c>
      <c r="B415" s="4" t="s">
        <v>38</v>
      </c>
      <c r="C415" t="s">
        <v>52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4">
        <v>0.1966871</v>
      </c>
      <c r="H415" s="4">
        <v>0.1966871</v>
      </c>
      <c r="I415" s="4">
        <v>70.172799999999995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>
        <v>12598</v>
      </c>
      <c r="P415" t="s">
        <v>58</v>
      </c>
      <c r="Q415" t="s">
        <v>60</v>
      </c>
      <c r="R415" t="s">
        <v>71</v>
      </c>
    </row>
    <row r="416" spans="1:18" x14ac:dyDescent="0.25">
      <c r="A416" s="3" t="s">
        <v>28</v>
      </c>
      <c r="B416" s="4" t="s">
        <v>38</v>
      </c>
      <c r="C416" t="s">
        <v>52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4">
        <v>0.80478090000000002</v>
      </c>
      <c r="H416" s="4">
        <v>0.80478090000000002</v>
      </c>
      <c r="I416" s="4">
        <v>70.172799999999995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>
        <v>12598</v>
      </c>
      <c r="P416" t="s">
        <v>58</v>
      </c>
      <c r="Q416" t="s">
        <v>60</v>
      </c>
      <c r="R416" t="s">
        <v>71</v>
      </c>
    </row>
    <row r="417" spans="1:18" x14ac:dyDescent="0.25">
      <c r="A417" s="3" t="s">
        <v>29</v>
      </c>
      <c r="B417" s="4" t="s">
        <v>38</v>
      </c>
      <c r="C417" t="s">
        <v>52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4">
        <v>0.68960889999999997</v>
      </c>
      <c r="H417" s="4">
        <v>0.68960880000000002</v>
      </c>
      <c r="I417" s="4">
        <v>70.172799999999995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>
        <v>12598</v>
      </c>
      <c r="P417" t="s">
        <v>58</v>
      </c>
      <c r="Q417" t="s">
        <v>60</v>
      </c>
      <c r="R417" t="s">
        <v>71</v>
      </c>
    </row>
    <row r="418" spans="1:18" x14ac:dyDescent="0.25">
      <c r="A418" s="3" t="s">
        <v>43</v>
      </c>
      <c r="B418" s="4" t="s">
        <v>38</v>
      </c>
      <c r="C418" t="s">
        <v>52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4">
        <v>10.138629999999999</v>
      </c>
      <c r="H418" s="4">
        <v>10.138629999999999</v>
      </c>
      <c r="I418" s="4">
        <v>70.172799999999995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>
        <v>12598</v>
      </c>
      <c r="P418" t="s">
        <v>58</v>
      </c>
      <c r="Q418" t="s">
        <v>60</v>
      </c>
      <c r="R418" t="s">
        <v>71</v>
      </c>
    </row>
    <row r="419" spans="1:18" x14ac:dyDescent="0.25">
      <c r="A419" s="3" t="s">
        <v>30</v>
      </c>
      <c r="B419" s="4" t="s">
        <v>38</v>
      </c>
      <c r="C419" t="s">
        <v>52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4">
        <v>0.1838361</v>
      </c>
      <c r="H419" s="4">
        <v>0.1838361</v>
      </c>
      <c r="I419" s="4">
        <v>70.244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>
        <v>21671</v>
      </c>
      <c r="P419" t="s">
        <v>58</v>
      </c>
      <c r="Q419" t="s">
        <v>60</v>
      </c>
    </row>
    <row r="420" spans="1:18" x14ac:dyDescent="0.25">
      <c r="A420" s="3" t="s">
        <v>28</v>
      </c>
      <c r="B420" s="4" t="s">
        <v>38</v>
      </c>
      <c r="C420" t="s">
        <v>52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4">
        <v>0.78288599999999997</v>
      </c>
      <c r="H420" s="4">
        <v>0.78288599999999997</v>
      </c>
      <c r="I420" s="4">
        <v>70.244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>
        <v>21671</v>
      </c>
      <c r="P420" t="s">
        <v>58</v>
      </c>
      <c r="Q420" t="s">
        <v>60</v>
      </c>
    </row>
    <row r="421" spans="1:18" x14ac:dyDescent="0.25">
      <c r="A421" s="3" t="s">
        <v>29</v>
      </c>
      <c r="B421" s="4" t="s">
        <v>38</v>
      </c>
      <c r="C421" t="s">
        <v>52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4">
        <v>0.65475159999999999</v>
      </c>
      <c r="H421" s="4">
        <v>0.65475159999999999</v>
      </c>
      <c r="I421" s="4">
        <v>70.244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>
        <v>21671</v>
      </c>
      <c r="P421" t="s">
        <v>58</v>
      </c>
      <c r="Q421" t="s">
        <v>60</v>
      </c>
    </row>
    <row r="422" spans="1:18" x14ac:dyDescent="0.25">
      <c r="A422" s="3" t="s">
        <v>43</v>
      </c>
      <c r="B422" s="4" t="s">
        <v>38</v>
      </c>
      <c r="C422" t="s">
        <v>52</v>
      </c>
      <c r="D422" t="s">
        <v>26</v>
      </c>
      <c r="E422">
        <v>5</v>
      </c>
      <c r="F422" t="str">
        <f t="shared" si="6"/>
        <v>Aggregate1-in-10September Monthly System Peak DayAll5</v>
      </c>
      <c r="G422" s="4">
        <v>16.965920000000001</v>
      </c>
      <c r="H422" s="4">
        <v>16.965920000000001</v>
      </c>
      <c r="I422" s="4">
        <v>70.244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>
        <v>21671</v>
      </c>
      <c r="P422" t="s">
        <v>58</v>
      </c>
      <c r="Q422" t="s">
        <v>60</v>
      </c>
    </row>
    <row r="423" spans="1:18" x14ac:dyDescent="0.25">
      <c r="A423" s="3" t="s">
        <v>30</v>
      </c>
      <c r="B423" s="4" t="s">
        <v>38</v>
      </c>
      <c r="C423" t="s">
        <v>47</v>
      </c>
      <c r="D423" t="s">
        <v>57</v>
      </c>
      <c r="E423">
        <v>6</v>
      </c>
      <c r="F423" t="str">
        <f t="shared" si="6"/>
        <v>Average Per Ton1-in-10August Monthly System Peak Day100% Cycling6</v>
      </c>
      <c r="G423" s="4">
        <v>0.15911359999999999</v>
      </c>
      <c r="H423" s="4">
        <v>0.15911359999999999</v>
      </c>
      <c r="I423" s="4">
        <v>70.427599999999998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>
        <v>9073</v>
      </c>
      <c r="P423" t="s">
        <v>58</v>
      </c>
      <c r="Q423" t="s">
        <v>60</v>
      </c>
      <c r="R423" t="s">
        <v>66</v>
      </c>
    </row>
    <row r="424" spans="1:18" x14ac:dyDescent="0.25">
      <c r="A424" s="3" t="s">
        <v>28</v>
      </c>
      <c r="B424" s="4" t="s">
        <v>38</v>
      </c>
      <c r="C424" t="s">
        <v>47</v>
      </c>
      <c r="D424" t="s">
        <v>57</v>
      </c>
      <c r="E424">
        <v>6</v>
      </c>
      <c r="F424" t="str">
        <f t="shared" si="6"/>
        <v>Average Per Premise1-in-10August Monthly System Peak Day100% Cycling6</v>
      </c>
      <c r="G424" s="4">
        <v>0.71448199999999995</v>
      </c>
      <c r="H424" s="4">
        <v>0.71448199999999995</v>
      </c>
      <c r="I424" s="4">
        <v>70.427599999999998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>
        <v>9073</v>
      </c>
      <c r="P424" t="s">
        <v>58</v>
      </c>
      <c r="Q424" t="s">
        <v>60</v>
      </c>
      <c r="R424" t="s">
        <v>66</v>
      </c>
    </row>
    <row r="425" spans="1:18" x14ac:dyDescent="0.25">
      <c r="A425" s="3" t="s">
        <v>29</v>
      </c>
      <c r="B425" s="4" t="s">
        <v>38</v>
      </c>
      <c r="C425" t="s">
        <v>47</v>
      </c>
      <c r="D425" t="s">
        <v>57</v>
      </c>
      <c r="E425">
        <v>6</v>
      </c>
      <c r="F425" t="str">
        <f t="shared" si="6"/>
        <v>Average Per Device1-in-10August Monthly System Peak Day100% Cycling6</v>
      </c>
      <c r="G425" s="4">
        <v>0.57827790000000001</v>
      </c>
      <c r="H425" s="4">
        <v>0.57827790000000001</v>
      </c>
      <c r="I425" s="4">
        <v>70.427599999999998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>
        <v>9073</v>
      </c>
      <c r="P425" t="s">
        <v>58</v>
      </c>
      <c r="Q425" t="s">
        <v>60</v>
      </c>
      <c r="R425" t="s">
        <v>66</v>
      </c>
    </row>
    <row r="426" spans="1:18" x14ac:dyDescent="0.25">
      <c r="A426" s="3" t="s">
        <v>43</v>
      </c>
      <c r="B426" s="4" t="s">
        <v>38</v>
      </c>
      <c r="C426" t="s">
        <v>47</v>
      </c>
      <c r="D426" t="s">
        <v>57</v>
      </c>
      <c r="E426">
        <v>6</v>
      </c>
      <c r="F426" t="str">
        <f t="shared" si="6"/>
        <v>Aggregate1-in-10August Monthly System Peak Day100% Cycling6</v>
      </c>
      <c r="G426" s="4">
        <v>6.4824950000000001</v>
      </c>
      <c r="H426" s="4">
        <v>6.4824950000000001</v>
      </c>
      <c r="I426" s="4">
        <v>70.427599999999998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>
        <v>9073</v>
      </c>
      <c r="P426" t="s">
        <v>58</v>
      </c>
      <c r="Q426" t="s">
        <v>60</v>
      </c>
      <c r="R426" t="s">
        <v>66</v>
      </c>
    </row>
    <row r="427" spans="1:18" x14ac:dyDescent="0.25">
      <c r="A427" s="3" t="s">
        <v>30</v>
      </c>
      <c r="B427" s="4" t="s">
        <v>38</v>
      </c>
      <c r="C427" t="s">
        <v>47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4">
        <v>0.19331980000000001</v>
      </c>
      <c r="H427" s="4">
        <v>0.19331980000000001</v>
      </c>
      <c r="I427" s="4">
        <v>70.314700000000002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>
        <v>12598</v>
      </c>
      <c r="P427" t="s">
        <v>58</v>
      </c>
      <c r="Q427" t="s">
        <v>60</v>
      </c>
      <c r="R427" t="s">
        <v>66</v>
      </c>
    </row>
    <row r="428" spans="1:18" x14ac:dyDescent="0.25">
      <c r="A428" s="3" t="s">
        <v>28</v>
      </c>
      <c r="B428" s="4" t="s">
        <v>38</v>
      </c>
      <c r="C428" t="s">
        <v>47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4">
        <v>0.79100309999999996</v>
      </c>
      <c r="H428" s="4">
        <v>0.79100309999999996</v>
      </c>
      <c r="I428" s="4">
        <v>70.314700000000002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>
        <v>12598</v>
      </c>
      <c r="P428" t="s">
        <v>58</v>
      </c>
      <c r="Q428" t="s">
        <v>60</v>
      </c>
      <c r="R428" t="s">
        <v>66</v>
      </c>
    </row>
    <row r="429" spans="1:18" x14ac:dyDescent="0.25">
      <c r="A429" s="3" t="s">
        <v>29</v>
      </c>
      <c r="B429" s="4" t="s">
        <v>38</v>
      </c>
      <c r="C429" t="s">
        <v>47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4">
        <v>0.67780280000000004</v>
      </c>
      <c r="H429" s="4">
        <v>0.67780280000000004</v>
      </c>
      <c r="I429" s="4">
        <v>70.314700000000002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>
        <v>12598</v>
      </c>
      <c r="P429" t="s">
        <v>58</v>
      </c>
      <c r="Q429" t="s">
        <v>60</v>
      </c>
      <c r="R429" t="s">
        <v>66</v>
      </c>
    </row>
    <row r="430" spans="1:18" x14ac:dyDescent="0.25">
      <c r="A430" s="3" t="s">
        <v>43</v>
      </c>
      <c r="B430" s="4" t="s">
        <v>38</v>
      </c>
      <c r="C430" t="s">
        <v>47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4">
        <v>9.9650569999999998</v>
      </c>
      <c r="H430" s="4">
        <v>9.9650569999999998</v>
      </c>
      <c r="I430" s="4">
        <v>70.314700000000002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>
        <v>12598</v>
      </c>
      <c r="P430" t="s">
        <v>58</v>
      </c>
      <c r="Q430" t="s">
        <v>60</v>
      </c>
      <c r="R430" t="s">
        <v>66</v>
      </c>
    </row>
    <row r="431" spans="1:18" x14ac:dyDescent="0.25">
      <c r="A431" s="3" t="s">
        <v>30</v>
      </c>
      <c r="B431" s="4" t="s">
        <v>38</v>
      </c>
      <c r="C431" t="s">
        <v>47</v>
      </c>
      <c r="D431" t="s">
        <v>26</v>
      </c>
      <c r="E431">
        <v>6</v>
      </c>
      <c r="F431" t="str">
        <f t="shared" si="6"/>
        <v>Average Per Ton1-in-10August Monthly System Peak DayAll6</v>
      </c>
      <c r="G431" s="4">
        <v>0.17899770000000001</v>
      </c>
      <c r="H431" s="4">
        <v>0.17899770000000001</v>
      </c>
      <c r="I431" s="4">
        <v>70.361999999999995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>
        <v>21671</v>
      </c>
      <c r="P431" t="s">
        <v>58</v>
      </c>
      <c r="Q431" t="s">
        <v>60</v>
      </c>
    </row>
    <row r="432" spans="1:18" x14ac:dyDescent="0.25">
      <c r="A432" s="3" t="s">
        <v>28</v>
      </c>
      <c r="B432" s="4" t="s">
        <v>38</v>
      </c>
      <c r="C432" t="s">
        <v>47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4">
        <v>0.76228090000000004</v>
      </c>
      <c r="H432" s="4">
        <v>0.76228090000000004</v>
      </c>
      <c r="I432" s="4">
        <v>70.361999999999995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>
        <v>21671</v>
      </c>
      <c r="P432" t="s">
        <v>58</v>
      </c>
      <c r="Q432" t="s">
        <v>60</v>
      </c>
    </row>
    <row r="433" spans="1:18" x14ac:dyDescent="0.25">
      <c r="A433" s="3" t="s">
        <v>29</v>
      </c>
      <c r="B433" s="4" t="s">
        <v>38</v>
      </c>
      <c r="C433" t="s">
        <v>47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4">
        <v>0.6375189</v>
      </c>
      <c r="H433" s="4">
        <v>0.6375189</v>
      </c>
      <c r="I433" s="4">
        <v>70.361999999999995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>
        <v>21671</v>
      </c>
      <c r="P433" t="s">
        <v>58</v>
      </c>
      <c r="Q433" t="s">
        <v>60</v>
      </c>
    </row>
    <row r="434" spans="1:18" x14ac:dyDescent="0.25">
      <c r="A434" s="3" t="s">
        <v>43</v>
      </c>
      <c r="B434" s="4" t="s">
        <v>38</v>
      </c>
      <c r="C434" t="s">
        <v>47</v>
      </c>
      <c r="D434" t="s">
        <v>26</v>
      </c>
      <c r="E434">
        <v>6</v>
      </c>
      <c r="F434" t="str">
        <f t="shared" si="6"/>
        <v>Aggregate1-in-10August Monthly System Peak DayAll6</v>
      </c>
      <c r="G434" s="4">
        <v>16.519390000000001</v>
      </c>
      <c r="H434" s="4">
        <v>16.519390000000001</v>
      </c>
      <c r="I434" s="4">
        <v>70.361999999999995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>
        <v>21671</v>
      </c>
      <c r="P434" t="s">
        <v>58</v>
      </c>
      <c r="Q434" t="s">
        <v>60</v>
      </c>
    </row>
    <row r="435" spans="1:18" x14ac:dyDescent="0.25">
      <c r="A435" s="3" t="s">
        <v>30</v>
      </c>
      <c r="B435" s="4" t="s">
        <v>38</v>
      </c>
      <c r="C435" t="s">
        <v>37</v>
      </c>
      <c r="D435" t="s">
        <v>57</v>
      </c>
      <c r="E435">
        <v>6</v>
      </c>
      <c r="F435" t="str">
        <f t="shared" si="6"/>
        <v>Average Per Ton1-in-10August Typical Event Day100% Cycling6</v>
      </c>
      <c r="G435" s="4">
        <v>0.15409439999999999</v>
      </c>
      <c r="H435" s="4">
        <v>0.15409439999999999</v>
      </c>
      <c r="I435" s="4">
        <v>68.032700000000006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>
        <v>9073</v>
      </c>
      <c r="P435" t="s">
        <v>58</v>
      </c>
      <c r="Q435" t="s">
        <v>60</v>
      </c>
      <c r="R435" t="s">
        <v>66</v>
      </c>
    </row>
    <row r="436" spans="1:18" x14ac:dyDescent="0.25">
      <c r="A436" s="3" t="s">
        <v>28</v>
      </c>
      <c r="B436" s="4" t="s">
        <v>38</v>
      </c>
      <c r="C436" t="s">
        <v>37</v>
      </c>
      <c r="D436" t="s">
        <v>57</v>
      </c>
      <c r="E436">
        <v>6</v>
      </c>
      <c r="F436" t="str">
        <f t="shared" si="6"/>
        <v>Average Per Premise1-in-10August Typical Event Day100% Cycling6</v>
      </c>
      <c r="G436" s="4">
        <v>0.6919438</v>
      </c>
      <c r="H436" s="4">
        <v>0.6919438</v>
      </c>
      <c r="I436" s="4">
        <v>68.032700000000006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>
        <v>9073</v>
      </c>
      <c r="P436" t="s">
        <v>58</v>
      </c>
      <c r="Q436" t="s">
        <v>60</v>
      </c>
      <c r="R436" t="s">
        <v>66</v>
      </c>
    </row>
    <row r="437" spans="1:18" x14ac:dyDescent="0.25">
      <c r="A437" s="3" t="s">
        <v>29</v>
      </c>
      <c r="B437" s="4" t="s">
        <v>38</v>
      </c>
      <c r="C437" t="s">
        <v>37</v>
      </c>
      <c r="D437" t="s">
        <v>57</v>
      </c>
      <c r="E437">
        <v>6</v>
      </c>
      <c r="F437" t="str">
        <f t="shared" si="6"/>
        <v>Average Per Device1-in-10August Typical Event Day100% Cycling6</v>
      </c>
      <c r="G437" s="4">
        <v>0.56003630000000004</v>
      </c>
      <c r="H437" s="4">
        <v>0.56003630000000004</v>
      </c>
      <c r="I437" s="4">
        <v>68.032700000000006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>
        <v>9073</v>
      </c>
      <c r="P437" t="s">
        <v>58</v>
      </c>
      <c r="Q437" t="s">
        <v>60</v>
      </c>
      <c r="R437" t="s">
        <v>66</v>
      </c>
    </row>
    <row r="438" spans="1:18" x14ac:dyDescent="0.25">
      <c r="A438" s="3" t="s">
        <v>43</v>
      </c>
      <c r="B438" s="4" t="s">
        <v>38</v>
      </c>
      <c r="C438" t="s">
        <v>37</v>
      </c>
      <c r="D438" t="s">
        <v>57</v>
      </c>
      <c r="E438">
        <v>6</v>
      </c>
      <c r="F438" t="str">
        <f t="shared" si="6"/>
        <v>Aggregate1-in-10August Typical Event Day100% Cycling6</v>
      </c>
      <c r="G438" s="4">
        <v>6.2780060000000004</v>
      </c>
      <c r="H438" s="4">
        <v>6.2780060000000004</v>
      </c>
      <c r="I438" s="4">
        <v>68.032700000000006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>
        <v>9073</v>
      </c>
      <c r="P438" t="s">
        <v>58</v>
      </c>
      <c r="Q438" t="s">
        <v>60</v>
      </c>
      <c r="R438" t="s">
        <v>66</v>
      </c>
    </row>
    <row r="439" spans="1:18" x14ac:dyDescent="0.25">
      <c r="A439" s="3" t="s">
        <v>30</v>
      </c>
      <c r="B439" s="4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4">
        <v>0.189945</v>
      </c>
      <c r="H439" s="4">
        <v>0.189945</v>
      </c>
      <c r="I439" s="4">
        <v>67.700299999999999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>
        <v>12598</v>
      </c>
      <c r="P439" t="s">
        <v>58</v>
      </c>
      <c r="Q439" t="s">
        <v>60</v>
      </c>
      <c r="R439" t="s">
        <v>66</v>
      </c>
    </row>
    <row r="440" spans="1:18" x14ac:dyDescent="0.25">
      <c r="A440" s="3" t="s">
        <v>28</v>
      </c>
      <c r="B440" s="4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4">
        <v>0.77719450000000001</v>
      </c>
      <c r="H440" s="4">
        <v>0.77719459999999996</v>
      </c>
      <c r="I440" s="4">
        <v>67.700299999999999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>
        <v>12598</v>
      </c>
      <c r="P440" t="s">
        <v>58</v>
      </c>
      <c r="Q440" t="s">
        <v>60</v>
      </c>
      <c r="R440" t="s">
        <v>66</v>
      </c>
    </row>
    <row r="441" spans="1:18" x14ac:dyDescent="0.25">
      <c r="A441" s="3" t="s">
        <v>29</v>
      </c>
      <c r="B441" s="4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4">
        <v>0.66597039999999996</v>
      </c>
      <c r="H441" s="4">
        <v>0.66597039999999996</v>
      </c>
      <c r="I441" s="4">
        <v>67.700299999999999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>
        <v>12598</v>
      </c>
      <c r="P441" t="s">
        <v>58</v>
      </c>
      <c r="Q441" t="s">
        <v>60</v>
      </c>
      <c r="R441" t="s">
        <v>66</v>
      </c>
    </row>
    <row r="442" spans="1:18" x14ac:dyDescent="0.25">
      <c r="A442" s="3" t="s">
        <v>43</v>
      </c>
      <c r="B442" s="4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4">
        <v>9.7910970000000006</v>
      </c>
      <c r="H442" s="4">
        <v>9.7910970000000006</v>
      </c>
      <c r="I442" s="4">
        <v>67.700299999999999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>
        <v>12598</v>
      </c>
      <c r="P442" t="s">
        <v>58</v>
      </c>
      <c r="Q442" t="s">
        <v>60</v>
      </c>
      <c r="R442" t="s">
        <v>66</v>
      </c>
    </row>
    <row r="443" spans="1:18" x14ac:dyDescent="0.25">
      <c r="A443" s="3" t="s">
        <v>30</v>
      </c>
      <c r="B443" s="4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4">
        <v>0.17493439999999999</v>
      </c>
      <c r="H443" s="4">
        <v>0.17493439999999999</v>
      </c>
      <c r="I443" s="4">
        <v>67.839500000000001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>
        <v>21671</v>
      </c>
      <c r="P443" t="s">
        <v>58</v>
      </c>
      <c r="Q443" t="s">
        <v>60</v>
      </c>
    </row>
    <row r="444" spans="1:18" x14ac:dyDescent="0.25">
      <c r="A444" s="3" t="s">
        <v>28</v>
      </c>
      <c r="B444" s="4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4">
        <v>0.74497690000000005</v>
      </c>
      <c r="H444" s="4">
        <v>0.74497690000000005</v>
      </c>
      <c r="I444" s="4">
        <v>67.839500000000001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>
        <v>21671</v>
      </c>
      <c r="P444" t="s">
        <v>58</v>
      </c>
      <c r="Q444" t="s">
        <v>60</v>
      </c>
    </row>
    <row r="445" spans="1:18" x14ac:dyDescent="0.25">
      <c r="A445" s="3" t="s">
        <v>29</v>
      </c>
      <c r="B445" s="4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4">
        <v>0.62304700000000002</v>
      </c>
      <c r="H445" s="4">
        <v>0.62304709999999996</v>
      </c>
      <c r="I445" s="4">
        <v>67.839500000000001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>
        <v>21671</v>
      </c>
      <c r="P445" t="s">
        <v>58</v>
      </c>
      <c r="Q445" t="s">
        <v>60</v>
      </c>
    </row>
    <row r="446" spans="1:18" x14ac:dyDescent="0.25">
      <c r="A446" s="3" t="s">
        <v>43</v>
      </c>
      <c r="B446" s="4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4">
        <v>16.144390000000001</v>
      </c>
      <c r="H446" s="4">
        <v>16.144400000000001</v>
      </c>
      <c r="I446" s="4">
        <v>67.839500000000001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>
        <v>21671</v>
      </c>
      <c r="P446" t="s">
        <v>58</v>
      </c>
      <c r="Q446" t="s">
        <v>60</v>
      </c>
    </row>
    <row r="447" spans="1:18" x14ac:dyDescent="0.25">
      <c r="A447" s="3" t="s">
        <v>30</v>
      </c>
      <c r="B447" s="4" t="s">
        <v>38</v>
      </c>
      <c r="C447" t="s">
        <v>48</v>
      </c>
      <c r="D447" t="s">
        <v>57</v>
      </c>
      <c r="E447">
        <v>6</v>
      </c>
      <c r="F447" t="str">
        <f t="shared" si="6"/>
        <v>Average Per Ton1-in-10July Monthly System Peak Day100% Cycling6</v>
      </c>
      <c r="G447" s="4">
        <v>0.15509829999999999</v>
      </c>
      <c r="H447" s="4">
        <v>0.15509829999999999</v>
      </c>
      <c r="I447" s="4">
        <v>70.456999999999994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>
        <v>9073</v>
      </c>
      <c r="P447" t="s">
        <v>58</v>
      </c>
      <c r="Q447" t="s">
        <v>60</v>
      </c>
      <c r="R447" t="s">
        <v>67</v>
      </c>
    </row>
    <row r="448" spans="1:18" x14ac:dyDescent="0.25">
      <c r="A448" s="3" t="s">
        <v>28</v>
      </c>
      <c r="B448" s="4" t="s">
        <v>38</v>
      </c>
      <c r="C448" t="s">
        <v>48</v>
      </c>
      <c r="D448" t="s">
        <v>57</v>
      </c>
      <c r="E448">
        <v>6</v>
      </c>
      <c r="F448" t="str">
        <f t="shared" si="6"/>
        <v>Average Per Premise1-in-10July Monthly System Peak Day100% Cycling6</v>
      </c>
      <c r="G448" s="4">
        <v>0.6964515</v>
      </c>
      <c r="H448" s="4">
        <v>0.6964515</v>
      </c>
      <c r="I448" s="4">
        <v>70.456999999999994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>
        <v>9073</v>
      </c>
      <c r="P448" t="s">
        <v>58</v>
      </c>
      <c r="Q448" t="s">
        <v>60</v>
      </c>
      <c r="R448" t="s">
        <v>67</v>
      </c>
    </row>
    <row r="449" spans="1:18" x14ac:dyDescent="0.25">
      <c r="A449" s="3" t="s">
        <v>29</v>
      </c>
      <c r="B449" s="4" t="s">
        <v>38</v>
      </c>
      <c r="C449" t="s">
        <v>48</v>
      </c>
      <c r="D449" t="s">
        <v>57</v>
      </c>
      <c r="E449">
        <v>6</v>
      </c>
      <c r="F449" t="str">
        <f t="shared" si="6"/>
        <v>Average Per Device1-in-10July Monthly System Peak Day100% Cycling6</v>
      </c>
      <c r="G449" s="4">
        <v>0.56368470000000004</v>
      </c>
      <c r="H449" s="4">
        <v>0.56368459999999998</v>
      </c>
      <c r="I449" s="4">
        <v>70.456999999999994</v>
      </c>
      <c r="J449" s="4">
        <v>0</v>
      </c>
      <c r="K449" s="4">
        <v>0</v>
      </c>
      <c r="L449" s="4">
        <v>0</v>
      </c>
      <c r="M449" s="4">
        <v>0</v>
      </c>
      <c r="N449" s="4">
        <v>0</v>
      </c>
      <c r="O449">
        <v>9073</v>
      </c>
      <c r="P449" t="s">
        <v>58</v>
      </c>
      <c r="Q449" t="s">
        <v>60</v>
      </c>
      <c r="R449" t="s">
        <v>67</v>
      </c>
    </row>
    <row r="450" spans="1:18" x14ac:dyDescent="0.25">
      <c r="A450" s="3" t="s">
        <v>43</v>
      </c>
      <c r="B450" s="4" t="s">
        <v>38</v>
      </c>
      <c r="C450" t="s">
        <v>48</v>
      </c>
      <c r="D450" t="s">
        <v>57</v>
      </c>
      <c r="E450">
        <v>6</v>
      </c>
      <c r="F450" t="str">
        <f t="shared" si="6"/>
        <v>Aggregate1-in-10July Monthly System Peak Day100% Cycling6</v>
      </c>
      <c r="G450" s="4">
        <v>6.318905</v>
      </c>
      <c r="H450" s="4">
        <v>6.318905</v>
      </c>
      <c r="I450" s="4">
        <v>70.456999999999994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>
        <v>9073</v>
      </c>
      <c r="P450" t="s">
        <v>58</v>
      </c>
      <c r="Q450" t="s">
        <v>60</v>
      </c>
      <c r="R450" t="s">
        <v>67</v>
      </c>
    </row>
    <row r="451" spans="1:18" x14ac:dyDescent="0.25">
      <c r="A451" s="3" t="s">
        <v>30</v>
      </c>
      <c r="B451" s="4" t="s">
        <v>38</v>
      </c>
      <c r="C451" t="s">
        <v>48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4">
        <v>0.19038260000000001</v>
      </c>
      <c r="H451" s="4">
        <v>0.19038260000000001</v>
      </c>
      <c r="I451" s="4">
        <v>70.230400000000003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>
        <v>12598</v>
      </c>
      <c r="P451" t="s">
        <v>58</v>
      </c>
      <c r="Q451" t="s">
        <v>60</v>
      </c>
      <c r="R451" t="s">
        <v>67</v>
      </c>
    </row>
    <row r="452" spans="1:18" x14ac:dyDescent="0.25">
      <c r="A452" s="3" t="s">
        <v>28</v>
      </c>
      <c r="B452" s="4" t="s">
        <v>38</v>
      </c>
      <c r="C452" t="s">
        <v>48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4">
        <v>0.77898489999999998</v>
      </c>
      <c r="H452" s="4">
        <v>0.77898500000000004</v>
      </c>
      <c r="I452" s="4">
        <v>70.230400000000003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>
        <v>12598</v>
      </c>
      <c r="P452" t="s">
        <v>58</v>
      </c>
      <c r="Q452" t="s">
        <v>60</v>
      </c>
      <c r="R452" t="s">
        <v>67</v>
      </c>
    </row>
    <row r="453" spans="1:18" x14ac:dyDescent="0.25">
      <c r="A453" s="3" t="s">
        <v>29</v>
      </c>
      <c r="B453" s="4" t="s">
        <v>38</v>
      </c>
      <c r="C453" t="s">
        <v>48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4">
        <v>0.6675046</v>
      </c>
      <c r="H453" s="4">
        <v>0.6675046</v>
      </c>
      <c r="I453" s="4">
        <v>70.230400000000003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>
        <v>12598</v>
      </c>
      <c r="P453" t="s">
        <v>58</v>
      </c>
      <c r="Q453" t="s">
        <v>60</v>
      </c>
      <c r="R453" t="s">
        <v>67</v>
      </c>
    </row>
    <row r="454" spans="1:18" x14ac:dyDescent="0.25">
      <c r="A454" s="3" t="s">
        <v>43</v>
      </c>
      <c r="B454" s="4" t="s">
        <v>38</v>
      </c>
      <c r="C454" t="s">
        <v>48</v>
      </c>
      <c r="D454" t="s">
        <v>31</v>
      </c>
      <c r="E454">
        <v>6</v>
      </c>
      <c r="F454" t="str">
        <f t="shared" si="7"/>
        <v>Aggregate1-in-10July Monthly System Peak Day50% Cycling6</v>
      </c>
      <c r="G454" s="4">
        <v>9.8136519999999994</v>
      </c>
      <c r="H454" s="4">
        <v>9.8136519999999994</v>
      </c>
      <c r="I454" s="4">
        <v>70.230400000000003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>
        <v>12598</v>
      </c>
      <c r="P454" t="s">
        <v>58</v>
      </c>
      <c r="Q454" t="s">
        <v>60</v>
      </c>
      <c r="R454" t="s">
        <v>67</v>
      </c>
    </row>
    <row r="455" spans="1:18" x14ac:dyDescent="0.25">
      <c r="A455" s="3" t="s">
        <v>30</v>
      </c>
      <c r="B455" s="4" t="s">
        <v>38</v>
      </c>
      <c r="C455" t="s">
        <v>48</v>
      </c>
      <c r="D455" t="s">
        <v>26</v>
      </c>
      <c r="E455">
        <v>6</v>
      </c>
      <c r="F455" t="str">
        <f t="shared" si="7"/>
        <v>Average Per Ton1-in-10July Monthly System Peak DayAll6</v>
      </c>
      <c r="G455" s="4">
        <v>0.17560899999999999</v>
      </c>
      <c r="H455" s="4">
        <v>0.17560899999999999</v>
      </c>
      <c r="I455" s="4">
        <v>70.325299999999999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>
        <v>21671</v>
      </c>
      <c r="P455" t="s">
        <v>58</v>
      </c>
      <c r="Q455" t="s">
        <v>60</v>
      </c>
    </row>
    <row r="456" spans="1:18" x14ac:dyDescent="0.25">
      <c r="A456" s="3" t="s">
        <v>28</v>
      </c>
      <c r="B456" s="4" t="s">
        <v>38</v>
      </c>
      <c r="C456" t="s">
        <v>48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4">
        <v>0.74785009999999996</v>
      </c>
      <c r="H456" s="4">
        <v>0.74785009999999996</v>
      </c>
      <c r="I456" s="4">
        <v>70.325299999999999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>
        <v>21671</v>
      </c>
      <c r="P456" t="s">
        <v>58</v>
      </c>
      <c r="Q456" t="s">
        <v>60</v>
      </c>
    </row>
    <row r="457" spans="1:18" x14ac:dyDescent="0.25">
      <c r="A457" s="3" t="s">
        <v>29</v>
      </c>
      <c r="B457" s="4" t="s">
        <v>38</v>
      </c>
      <c r="C457" t="s">
        <v>48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4">
        <v>0.62544999999999995</v>
      </c>
      <c r="H457" s="4">
        <v>0.62544999999999995</v>
      </c>
      <c r="I457" s="4">
        <v>70.325299999999999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>
        <v>21671</v>
      </c>
      <c r="P457" t="s">
        <v>58</v>
      </c>
      <c r="Q457" t="s">
        <v>60</v>
      </c>
    </row>
    <row r="458" spans="1:18" x14ac:dyDescent="0.25">
      <c r="A458" s="3" t="s">
        <v>43</v>
      </c>
      <c r="B458" s="4" t="s">
        <v>38</v>
      </c>
      <c r="C458" t="s">
        <v>48</v>
      </c>
      <c r="D458" t="s">
        <v>26</v>
      </c>
      <c r="E458">
        <v>6</v>
      </c>
      <c r="F458" t="str">
        <f t="shared" si="7"/>
        <v>Aggregate1-in-10July Monthly System Peak DayAll6</v>
      </c>
      <c r="G458" s="4">
        <v>16.206659999999999</v>
      </c>
      <c r="H458" s="4">
        <v>16.206659999999999</v>
      </c>
      <c r="I458" s="4">
        <v>70.325299999999999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>
        <v>21671</v>
      </c>
      <c r="P458" t="s">
        <v>58</v>
      </c>
      <c r="Q458" t="s">
        <v>60</v>
      </c>
    </row>
    <row r="459" spans="1:18" x14ac:dyDescent="0.25">
      <c r="A459" s="3" t="s">
        <v>30</v>
      </c>
      <c r="B459" s="4" t="s">
        <v>38</v>
      </c>
      <c r="C459" t="s">
        <v>49</v>
      </c>
      <c r="D459" t="s">
        <v>57</v>
      </c>
      <c r="E459">
        <v>6</v>
      </c>
      <c r="F459" t="str">
        <f t="shared" si="7"/>
        <v>Average Per Ton1-in-10June Monthly System Peak Day100% Cycling6</v>
      </c>
      <c r="G459" s="4">
        <v>0.12897910000000001</v>
      </c>
      <c r="H459" s="4">
        <v>0.12897910000000001</v>
      </c>
      <c r="I459" s="4">
        <v>61.867699999999999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>
        <v>9073</v>
      </c>
      <c r="P459" t="s">
        <v>58</v>
      </c>
      <c r="Q459" t="s">
        <v>60</v>
      </c>
      <c r="R459" t="s">
        <v>68</v>
      </c>
    </row>
    <row r="460" spans="1:18" x14ac:dyDescent="0.25">
      <c r="A460" s="3" t="s">
        <v>28</v>
      </c>
      <c r="B460" s="4" t="s">
        <v>38</v>
      </c>
      <c r="C460" t="s">
        <v>49</v>
      </c>
      <c r="D460" t="s">
        <v>57</v>
      </c>
      <c r="E460">
        <v>6</v>
      </c>
      <c r="F460" t="str">
        <f t="shared" si="7"/>
        <v>Average Per Premise1-in-10June Monthly System Peak Day100% Cycling6</v>
      </c>
      <c r="G460" s="4">
        <v>0.57916639999999997</v>
      </c>
      <c r="H460" s="4">
        <v>0.57916630000000002</v>
      </c>
      <c r="I460" s="4">
        <v>61.867699999999999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>
        <v>9073</v>
      </c>
      <c r="P460" t="s">
        <v>58</v>
      </c>
      <c r="Q460" t="s">
        <v>60</v>
      </c>
      <c r="R460" t="s">
        <v>68</v>
      </c>
    </row>
    <row r="461" spans="1:18" x14ac:dyDescent="0.25">
      <c r="A461" s="3" t="s">
        <v>29</v>
      </c>
      <c r="B461" s="4" t="s">
        <v>38</v>
      </c>
      <c r="C461" t="s">
        <v>49</v>
      </c>
      <c r="D461" t="s">
        <v>57</v>
      </c>
      <c r="E461">
        <v>6</v>
      </c>
      <c r="F461" t="str">
        <f t="shared" si="7"/>
        <v>Average Per Device1-in-10June Monthly System Peak Day100% Cycling6</v>
      </c>
      <c r="G461" s="4">
        <v>0.46875790000000001</v>
      </c>
      <c r="H461" s="4">
        <v>0.46875790000000001</v>
      </c>
      <c r="I461" s="4">
        <v>61.867699999999999</v>
      </c>
      <c r="J461" s="4">
        <v>0</v>
      </c>
      <c r="K461" s="4">
        <v>0</v>
      </c>
      <c r="L461" s="4">
        <v>0</v>
      </c>
      <c r="M461" s="4">
        <v>0</v>
      </c>
      <c r="N461" s="4">
        <v>0</v>
      </c>
      <c r="O461">
        <v>9073</v>
      </c>
      <c r="P461" t="s">
        <v>58</v>
      </c>
      <c r="Q461" t="s">
        <v>60</v>
      </c>
      <c r="R461" t="s">
        <v>68</v>
      </c>
    </row>
    <row r="462" spans="1:18" x14ac:dyDescent="0.25">
      <c r="A462" s="3" t="s">
        <v>43</v>
      </c>
      <c r="B462" s="4" t="s">
        <v>38</v>
      </c>
      <c r="C462" t="s">
        <v>49</v>
      </c>
      <c r="D462" t="s">
        <v>57</v>
      </c>
      <c r="E462">
        <v>6</v>
      </c>
      <c r="F462" t="str">
        <f t="shared" si="7"/>
        <v>Aggregate1-in-10June Monthly System Peak Day100% Cycling6</v>
      </c>
      <c r="G462" s="4">
        <v>5.2547759999999997</v>
      </c>
      <c r="H462" s="4">
        <v>5.2547759999999997</v>
      </c>
      <c r="I462" s="4">
        <v>61.867699999999999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>
        <v>9073</v>
      </c>
      <c r="P462" t="s">
        <v>58</v>
      </c>
      <c r="Q462" t="s">
        <v>60</v>
      </c>
      <c r="R462" t="s">
        <v>68</v>
      </c>
    </row>
    <row r="463" spans="1:18" x14ac:dyDescent="0.25">
      <c r="A463" s="3" t="s">
        <v>30</v>
      </c>
      <c r="B463" s="4" t="s">
        <v>38</v>
      </c>
      <c r="C463" t="s">
        <v>49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4">
        <v>0.1713065</v>
      </c>
      <c r="H463" s="4">
        <v>0.1713065</v>
      </c>
      <c r="I463" s="4">
        <v>61.189399999999999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>
        <v>12598</v>
      </c>
      <c r="P463" t="s">
        <v>58</v>
      </c>
      <c r="Q463" t="s">
        <v>60</v>
      </c>
      <c r="R463" t="s">
        <v>68</v>
      </c>
    </row>
    <row r="464" spans="1:18" x14ac:dyDescent="0.25">
      <c r="A464" s="3" t="s">
        <v>28</v>
      </c>
      <c r="B464" s="4" t="s">
        <v>38</v>
      </c>
      <c r="C464" t="s">
        <v>49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4">
        <v>0.70093150000000004</v>
      </c>
      <c r="H464" s="4">
        <v>0.70093150000000004</v>
      </c>
      <c r="I464" s="4">
        <v>61.189399999999999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>
        <v>12598</v>
      </c>
      <c r="P464" t="s">
        <v>58</v>
      </c>
      <c r="Q464" t="s">
        <v>60</v>
      </c>
      <c r="R464" t="s">
        <v>68</v>
      </c>
    </row>
    <row r="465" spans="1:18" x14ac:dyDescent="0.25">
      <c r="A465" s="3" t="s">
        <v>29</v>
      </c>
      <c r="B465" s="4" t="s">
        <v>38</v>
      </c>
      <c r="C465" t="s">
        <v>49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4">
        <v>0.60062130000000002</v>
      </c>
      <c r="H465" s="4">
        <v>0.60062130000000002</v>
      </c>
      <c r="I465" s="4">
        <v>61.189399999999999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>
        <v>12598</v>
      </c>
      <c r="P465" t="s">
        <v>58</v>
      </c>
      <c r="Q465" t="s">
        <v>60</v>
      </c>
      <c r="R465" t="s">
        <v>68</v>
      </c>
    </row>
    <row r="466" spans="1:18" x14ac:dyDescent="0.25">
      <c r="A466" s="3" t="s">
        <v>43</v>
      </c>
      <c r="B466" s="4" t="s">
        <v>38</v>
      </c>
      <c r="C466" t="s">
        <v>49</v>
      </c>
      <c r="D466" t="s">
        <v>31</v>
      </c>
      <c r="E466">
        <v>6</v>
      </c>
      <c r="F466" t="str">
        <f t="shared" si="7"/>
        <v>Aggregate1-in-10June Monthly System Peak Day50% Cycling6</v>
      </c>
      <c r="G466" s="4">
        <v>8.8303340000000006</v>
      </c>
      <c r="H466" s="4">
        <v>8.8303349999999998</v>
      </c>
      <c r="I466" s="4">
        <v>61.189399999999999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>
        <v>12598</v>
      </c>
      <c r="P466" t="s">
        <v>58</v>
      </c>
      <c r="Q466" t="s">
        <v>60</v>
      </c>
      <c r="R466" t="s">
        <v>68</v>
      </c>
    </row>
    <row r="467" spans="1:18" x14ac:dyDescent="0.25">
      <c r="A467" s="3" t="s">
        <v>30</v>
      </c>
      <c r="B467" s="4" t="s">
        <v>38</v>
      </c>
      <c r="C467" t="s">
        <v>49</v>
      </c>
      <c r="D467" t="s">
        <v>26</v>
      </c>
      <c r="E467">
        <v>6</v>
      </c>
      <c r="F467" t="str">
        <f t="shared" si="7"/>
        <v>Average Per Ton1-in-10June Monthly System Peak DayAll6</v>
      </c>
      <c r="G467" s="4">
        <v>0.153584</v>
      </c>
      <c r="H467" s="4">
        <v>0.153584</v>
      </c>
      <c r="I467" s="4">
        <v>61.473399999999998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>
        <v>21671</v>
      </c>
      <c r="P467" t="s">
        <v>58</v>
      </c>
      <c r="Q467" t="s">
        <v>60</v>
      </c>
    </row>
    <row r="468" spans="1:18" x14ac:dyDescent="0.25">
      <c r="A468" s="3" t="s">
        <v>28</v>
      </c>
      <c r="B468" s="4" t="s">
        <v>38</v>
      </c>
      <c r="C468" t="s">
        <v>49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4">
        <v>0.65405409999999997</v>
      </c>
      <c r="H468" s="4">
        <v>0.65405409999999997</v>
      </c>
      <c r="I468" s="4">
        <v>61.473399999999998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>
        <v>21671</v>
      </c>
      <c r="P468" t="s">
        <v>58</v>
      </c>
      <c r="Q468" t="s">
        <v>60</v>
      </c>
    </row>
    <row r="469" spans="1:18" x14ac:dyDescent="0.25">
      <c r="A469" s="3" t="s">
        <v>29</v>
      </c>
      <c r="B469" s="4" t="s">
        <v>38</v>
      </c>
      <c r="C469" t="s">
        <v>49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4">
        <v>0.54700550000000003</v>
      </c>
      <c r="H469" s="4">
        <v>0.54700550000000003</v>
      </c>
      <c r="I469" s="4">
        <v>61.473399999999998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>
        <v>21671</v>
      </c>
      <c r="P469" t="s">
        <v>58</v>
      </c>
      <c r="Q469" t="s">
        <v>60</v>
      </c>
    </row>
    <row r="470" spans="1:18" x14ac:dyDescent="0.25">
      <c r="A470" s="3" t="s">
        <v>43</v>
      </c>
      <c r="B470" s="4" t="s">
        <v>38</v>
      </c>
      <c r="C470" t="s">
        <v>49</v>
      </c>
      <c r="D470" t="s">
        <v>26</v>
      </c>
      <c r="E470">
        <v>6</v>
      </c>
      <c r="F470" t="str">
        <f t="shared" si="7"/>
        <v>Aggregate1-in-10June Monthly System Peak DayAll6</v>
      </c>
      <c r="G470" s="4">
        <v>14.174010000000001</v>
      </c>
      <c r="H470" s="4">
        <v>14.174010000000001</v>
      </c>
      <c r="I470" s="4">
        <v>61.473399999999998</v>
      </c>
      <c r="J470" s="4">
        <v>0</v>
      </c>
      <c r="K470" s="4">
        <v>0</v>
      </c>
      <c r="L470" s="4">
        <v>0</v>
      </c>
      <c r="M470" s="4">
        <v>0</v>
      </c>
      <c r="N470" s="4">
        <v>0</v>
      </c>
      <c r="O470">
        <v>21671</v>
      </c>
      <c r="P470" t="s">
        <v>58</v>
      </c>
      <c r="Q470" t="s">
        <v>60</v>
      </c>
    </row>
    <row r="471" spans="1:18" x14ac:dyDescent="0.25">
      <c r="A471" s="3" t="s">
        <v>30</v>
      </c>
      <c r="B471" s="4" t="s">
        <v>38</v>
      </c>
      <c r="C471" t="s">
        <v>50</v>
      </c>
      <c r="D471" t="s">
        <v>57</v>
      </c>
      <c r="E471">
        <v>6</v>
      </c>
      <c r="F471" t="str">
        <f t="shared" si="7"/>
        <v>Average Per Ton1-in-10May Monthly System Peak Day100% Cycling6</v>
      </c>
      <c r="G471" s="4">
        <v>0.14311560000000001</v>
      </c>
      <c r="H471" s="4">
        <v>0.14311550000000001</v>
      </c>
      <c r="I471" s="4">
        <v>64.378399999999999</v>
      </c>
      <c r="J471" s="4">
        <v>0</v>
      </c>
      <c r="K471" s="4">
        <v>0</v>
      </c>
      <c r="L471" s="4">
        <v>0</v>
      </c>
      <c r="M471" s="4">
        <v>0</v>
      </c>
      <c r="N471" s="4">
        <v>0</v>
      </c>
      <c r="O471">
        <v>9073</v>
      </c>
      <c r="P471" t="s">
        <v>58</v>
      </c>
      <c r="Q471" t="s">
        <v>60</v>
      </c>
      <c r="R471" t="s">
        <v>69</v>
      </c>
    </row>
    <row r="472" spans="1:18" x14ac:dyDescent="0.25">
      <c r="A472" s="3" t="s">
        <v>28</v>
      </c>
      <c r="B472" s="4" t="s">
        <v>38</v>
      </c>
      <c r="C472" t="s">
        <v>50</v>
      </c>
      <c r="D472" t="s">
        <v>57</v>
      </c>
      <c r="E472">
        <v>6</v>
      </c>
      <c r="F472" t="str">
        <f t="shared" si="7"/>
        <v>Average Per Premise1-in-10May Monthly System Peak Day100% Cycling6</v>
      </c>
      <c r="G472" s="4">
        <v>0.64264449999999995</v>
      </c>
      <c r="H472" s="4">
        <v>0.64264449999999995</v>
      </c>
      <c r="I472" s="4">
        <v>64.378399999999999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>
        <v>9073</v>
      </c>
      <c r="P472" t="s">
        <v>58</v>
      </c>
      <c r="Q472" t="s">
        <v>60</v>
      </c>
      <c r="R472" t="s">
        <v>69</v>
      </c>
    </row>
    <row r="473" spans="1:18" x14ac:dyDescent="0.25">
      <c r="A473" s="3" t="s">
        <v>29</v>
      </c>
      <c r="B473" s="4" t="s">
        <v>38</v>
      </c>
      <c r="C473" t="s">
        <v>50</v>
      </c>
      <c r="D473" t="s">
        <v>57</v>
      </c>
      <c r="E473">
        <v>6</v>
      </c>
      <c r="F473" t="str">
        <f t="shared" si="7"/>
        <v>Average Per Device1-in-10May Monthly System Peak Day100% Cycling6</v>
      </c>
      <c r="G473" s="4">
        <v>0.52013500000000001</v>
      </c>
      <c r="H473" s="4">
        <v>0.52013500000000001</v>
      </c>
      <c r="I473" s="4">
        <v>64.378399999999999</v>
      </c>
      <c r="J473" s="4">
        <v>0</v>
      </c>
      <c r="K473" s="4">
        <v>0</v>
      </c>
      <c r="L473" s="4">
        <v>0</v>
      </c>
      <c r="M473" s="4">
        <v>0</v>
      </c>
      <c r="N473" s="4">
        <v>0</v>
      </c>
      <c r="O473">
        <v>9073</v>
      </c>
      <c r="P473" t="s">
        <v>58</v>
      </c>
      <c r="Q473" t="s">
        <v>60</v>
      </c>
      <c r="R473" t="s">
        <v>69</v>
      </c>
    </row>
    <row r="474" spans="1:18" x14ac:dyDescent="0.25">
      <c r="A474" s="3" t="s">
        <v>43</v>
      </c>
      <c r="B474" s="4" t="s">
        <v>38</v>
      </c>
      <c r="C474" t="s">
        <v>50</v>
      </c>
      <c r="D474" t="s">
        <v>57</v>
      </c>
      <c r="E474">
        <v>6</v>
      </c>
      <c r="F474" t="str">
        <f t="shared" si="7"/>
        <v>Aggregate1-in-10May Monthly System Peak Day100% Cycling6</v>
      </c>
      <c r="G474" s="4">
        <v>5.8307140000000004</v>
      </c>
      <c r="H474" s="4">
        <v>5.8307140000000004</v>
      </c>
      <c r="I474" s="4">
        <v>64.378399999999999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>
        <v>9073</v>
      </c>
      <c r="P474" t="s">
        <v>58</v>
      </c>
      <c r="Q474" t="s">
        <v>60</v>
      </c>
      <c r="R474" t="s">
        <v>69</v>
      </c>
    </row>
    <row r="475" spans="1:18" x14ac:dyDescent="0.25">
      <c r="A475" s="3" t="s">
        <v>30</v>
      </c>
      <c r="B475" s="4" t="s">
        <v>38</v>
      </c>
      <c r="C475" t="s">
        <v>50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4">
        <v>0.18146789999999999</v>
      </c>
      <c r="H475" s="4">
        <v>0.18146789999999999</v>
      </c>
      <c r="I475" s="4">
        <v>64.066800000000001</v>
      </c>
      <c r="J475" s="4">
        <v>0</v>
      </c>
      <c r="K475" s="4">
        <v>0</v>
      </c>
      <c r="L475" s="4">
        <v>0</v>
      </c>
      <c r="M475" s="4">
        <v>0</v>
      </c>
      <c r="N475" s="4">
        <v>0</v>
      </c>
      <c r="O475">
        <v>12598</v>
      </c>
      <c r="P475" t="s">
        <v>58</v>
      </c>
      <c r="Q475" t="s">
        <v>60</v>
      </c>
      <c r="R475" t="s">
        <v>69</v>
      </c>
    </row>
    <row r="476" spans="1:18" x14ac:dyDescent="0.25">
      <c r="A476" s="3" t="s">
        <v>28</v>
      </c>
      <c r="B476" s="4" t="s">
        <v>38</v>
      </c>
      <c r="C476" t="s">
        <v>50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4">
        <v>0.74250890000000003</v>
      </c>
      <c r="H476" s="4">
        <v>0.74250890000000003</v>
      </c>
      <c r="I476" s="4">
        <v>64.066800000000001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>
        <v>12598</v>
      </c>
      <c r="P476" t="s">
        <v>58</v>
      </c>
      <c r="Q476" t="s">
        <v>60</v>
      </c>
      <c r="R476" t="s">
        <v>69</v>
      </c>
    </row>
    <row r="477" spans="1:18" x14ac:dyDescent="0.25">
      <c r="A477" s="3" t="s">
        <v>29</v>
      </c>
      <c r="B477" s="4" t="s">
        <v>38</v>
      </c>
      <c r="C477" t="s">
        <v>50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4">
        <v>0.63624860000000005</v>
      </c>
      <c r="H477" s="4">
        <v>0.63624860000000005</v>
      </c>
      <c r="I477" s="4">
        <v>64.066800000000001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>
        <v>12598</v>
      </c>
      <c r="P477" t="s">
        <v>58</v>
      </c>
      <c r="Q477" t="s">
        <v>60</v>
      </c>
      <c r="R477" t="s">
        <v>69</v>
      </c>
    </row>
    <row r="478" spans="1:18" x14ac:dyDescent="0.25">
      <c r="A478" s="3" t="s">
        <v>43</v>
      </c>
      <c r="B478" s="4" t="s">
        <v>38</v>
      </c>
      <c r="C478" t="s">
        <v>50</v>
      </c>
      <c r="D478" t="s">
        <v>31</v>
      </c>
      <c r="E478">
        <v>6</v>
      </c>
      <c r="F478" t="str">
        <f t="shared" si="7"/>
        <v>Aggregate1-in-10May Monthly System Peak Day50% Cycling6</v>
      </c>
      <c r="G478" s="4">
        <v>9.3541270000000001</v>
      </c>
      <c r="H478" s="4">
        <v>9.3541270000000001</v>
      </c>
      <c r="I478" s="4">
        <v>64.066800000000001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>
        <v>12598</v>
      </c>
      <c r="P478" t="s">
        <v>58</v>
      </c>
      <c r="Q478" t="s">
        <v>60</v>
      </c>
      <c r="R478" t="s">
        <v>69</v>
      </c>
    </row>
    <row r="479" spans="1:18" x14ac:dyDescent="0.25">
      <c r="A479" s="3" t="s">
        <v>30</v>
      </c>
      <c r="B479" s="4" t="s">
        <v>38</v>
      </c>
      <c r="C479" t="s">
        <v>50</v>
      </c>
      <c r="D479" t="s">
        <v>26</v>
      </c>
      <c r="E479">
        <v>6</v>
      </c>
      <c r="F479" t="str">
        <f t="shared" si="7"/>
        <v>Average Per Ton1-in-10May Monthly System Peak DayAll6</v>
      </c>
      <c r="G479" s="4">
        <v>0.1654098</v>
      </c>
      <c r="H479" s="4">
        <v>0.1654098</v>
      </c>
      <c r="I479" s="4">
        <v>64.197299999999998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>
        <v>21671</v>
      </c>
      <c r="P479" t="s">
        <v>58</v>
      </c>
      <c r="Q479" t="s">
        <v>60</v>
      </c>
    </row>
    <row r="480" spans="1:18" x14ac:dyDescent="0.25">
      <c r="A480" s="3" t="s">
        <v>28</v>
      </c>
      <c r="B480" s="4" t="s">
        <v>38</v>
      </c>
      <c r="C480" t="s">
        <v>50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4">
        <v>0.70441540000000002</v>
      </c>
      <c r="H480" s="4">
        <v>0.70441540000000002</v>
      </c>
      <c r="I480" s="4">
        <v>64.197299999999998</v>
      </c>
      <c r="J480" s="4">
        <v>0</v>
      </c>
      <c r="K480" s="4">
        <v>0</v>
      </c>
      <c r="L480" s="4">
        <v>0</v>
      </c>
      <c r="M480" s="4">
        <v>0</v>
      </c>
      <c r="N480" s="4">
        <v>0</v>
      </c>
      <c r="O480">
        <v>21671</v>
      </c>
      <c r="P480" t="s">
        <v>58</v>
      </c>
      <c r="Q480" t="s">
        <v>60</v>
      </c>
    </row>
    <row r="481" spans="1:18" x14ac:dyDescent="0.25">
      <c r="A481" s="3" t="s">
        <v>29</v>
      </c>
      <c r="B481" s="4" t="s">
        <v>38</v>
      </c>
      <c r="C481" t="s">
        <v>50</v>
      </c>
      <c r="D481" t="s">
        <v>26</v>
      </c>
      <c r="E481">
        <v>6</v>
      </c>
      <c r="F481" t="str">
        <f t="shared" si="7"/>
        <v>Average Per Device1-in-10May Monthly System Peak DayAll6</v>
      </c>
      <c r="G481" s="4">
        <v>0.58912419999999999</v>
      </c>
      <c r="H481" s="4">
        <v>0.58912419999999999</v>
      </c>
      <c r="I481" s="4">
        <v>64.197299999999998</v>
      </c>
      <c r="J481" s="4">
        <v>0</v>
      </c>
      <c r="K481" s="4">
        <v>0</v>
      </c>
      <c r="L481" s="4">
        <v>0</v>
      </c>
      <c r="M481" s="4">
        <v>0</v>
      </c>
      <c r="N481" s="4">
        <v>0</v>
      </c>
      <c r="O481">
        <v>21671</v>
      </c>
      <c r="P481" t="s">
        <v>58</v>
      </c>
      <c r="Q481" t="s">
        <v>60</v>
      </c>
    </row>
    <row r="482" spans="1:18" x14ac:dyDescent="0.25">
      <c r="A482" s="3" t="s">
        <v>43</v>
      </c>
      <c r="B482" s="4" t="s">
        <v>38</v>
      </c>
      <c r="C482" t="s">
        <v>50</v>
      </c>
      <c r="D482" t="s">
        <v>26</v>
      </c>
      <c r="E482">
        <v>6</v>
      </c>
      <c r="F482" t="str">
        <f t="shared" si="7"/>
        <v>Aggregate1-in-10May Monthly System Peak DayAll6</v>
      </c>
      <c r="G482" s="4">
        <v>15.26539</v>
      </c>
      <c r="H482" s="4">
        <v>15.26539</v>
      </c>
      <c r="I482" s="4">
        <v>64.197299999999998</v>
      </c>
      <c r="J482" s="4">
        <v>0</v>
      </c>
      <c r="K482" s="4">
        <v>0</v>
      </c>
      <c r="L482" s="4">
        <v>0</v>
      </c>
      <c r="M482" s="4">
        <v>0</v>
      </c>
      <c r="N482" s="4">
        <v>0</v>
      </c>
      <c r="O482">
        <v>21671</v>
      </c>
      <c r="P482" t="s">
        <v>58</v>
      </c>
      <c r="Q482" t="s">
        <v>60</v>
      </c>
    </row>
    <row r="483" spans="1:18" x14ac:dyDescent="0.25">
      <c r="A483" s="3" t="s">
        <v>30</v>
      </c>
      <c r="B483" s="4" t="s">
        <v>38</v>
      </c>
      <c r="C483" t="s">
        <v>51</v>
      </c>
      <c r="D483" t="s">
        <v>57</v>
      </c>
      <c r="E483">
        <v>6</v>
      </c>
      <c r="F483" t="str">
        <f t="shared" si="7"/>
        <v>Average Per Ton1-in-10October Monthly System Peak Day100% Cycling6</v>
      </c>
      <c r="G483" s="4">
        <v>0.1449877</v>
      </c>
      <c r="H483" s="4">
        <v>0.1449877</v>
      </c>
      <c r="I483" s="4">
        <v>65.095100000000002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>
        <v>9073</v>
      </c>
      <c r="P483" t="s">
        <v>58</v>
      </c>
      <c r="Q483" t="s">
        <v>60</v>
      </c>
      <c r="R483" t="s">
        <v>70</v>
      </c>
    </row>
    <row r="484" spans="1:18" x14ac:dyDescent="0.25">
      <c r="A484" s="3" t="s">
        <v>28</v>
      </c>
      <c r="B484" s="4" t="s">
        <v>38</v>
      </c>
      <c r="C484" t="s">
        <v>51</v>
      </c>
      <c r="D484" t="s">
        <v>57</v>
      </c>
      <c r="E484">
        <v>6</v>
      </c>
      <c r="F484" t="str">
        <f t="shared" si="7"/>
        <v>Average Per Premise1-in-10October Monthly System Peak Day100% Cycling6</v>
      </c>
      <c r="G484" s="4">
        <v>0.6510513</v>
      </c>
      <c r="H484" s="4">
        <v>0.65105139999999995</v>
      </c>
      <c r="I484" s="4">
        <v>65.095100000000002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>
        <v>9073</v>
      </c>
      <c r="P484" t="s">
        <v>58</v>
      </c>
      <c r="Q484" t="s">
        <v>60</v>
      </c>
      <c r="R484" t="s">
        <v>70</v>
      </c>
    </row>
    <row r="485" spans="1:18" x14ac:dyDescent="0.25">
      <c r="A485" s="3" t="s">
        <v>29</v>
      </c>
      <c r="B485" s="4" t="s">
        <v>38</v>
      </c>
      <c r="C485" t="s">
        <v>51</v>
      </c>
      <c r="D485" t="s">
        <v>57</v>
      </c>
      <c r="E485">
        <v>6</v>
      </c>
      <c r="F485" t="str">
        <f t="shared" si="7"/>
        <v>Average Per Device1-in-10October Monthly System Peak Day100% Cycling6</v>
      </c>
      <c r="G485" s="4">
        <v>0.52693920000000005</v>
      </c>
      <c r="H485" s="4">
        <v>0.5269393</v>
      </c>
      <c r="I485" s="4">
        <v>65.095100000000002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>
        <v>9073</v>
      </c>
      <c r="P485" t="s">
        <v>58</v>
      </c>
      <c r="Q485" t="s">
        <v>60</v>
      </c>
      <c r="R485" t="s">
        <v>70</v>
      </c>
    </row>
    <row r="486" spans="1:18" x14ac:dyDescent="0.25">
      <c r="A486" s="3" t="s">
        <v>43</v>
      </c>
      <c r="B486" s="4" t="s">
        <v>38</v>
      </c>
      <c r="C486" t="s">
        <v>51</v>
      </c>
      <c r="D486" t="s">
        <v>57</v>
      </c>
      <c r="E486">
        <v>6</v>
      </c>
      <c r="F486" t="str">
        <f t="shared" si="7"/>
        <v>Aggregate1-in-10October Monthly System Peak Day100% Cycling6</v>
      </c>
      <c r="G486" s="4">
        <v>5.9069890000000003</v>
      </c>
      <c r="H486" s="4">
        <v>5.9069890000000003</v>
      </c>
      <c r="I486" s="4">
        <v>65.095100000000002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>
        <v>9073</v>
      </c>
      <c r="P486" t="s">
        <v>58</v>
      </c>
      <c r="Q486" t="s">
        <v>60</v>
      </c>
      <c r="R486" t="s">
        <v>70</v>
      </c>
    </row>
    <row r="487" spans="1:18" x14ac:dyDescent="0.25">
      <c r="A487" s="3" t="s">
        <v>30</v>
      </c>
      <c r="B487" s="4" t="s">
        <v>38</v>
      </c>
      <c r="C487" t="s">
        <v>51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4">
        <v>0.1830705</v>
      </c>
      <c r="H487" s="4">
        <v>0.1830705</v>
      </c>
      <c r="I487" s="4">
        <v>64.923900000000003</v>
      </c>
      <c r="J487" s="4">
        <v>0</v>
      </c>
      <c r="K487" s="4">
        <v>0</v>
      </c>
      <c r="L487" s="4">
        <v>0</v>
      </c>
      <c r="M487" s="4">
        <v>0</v>
      </c>
      <c r="N487" s="4">
        <v>0</v>
      </c>
      <c r="O487">
        <v>12598</v>
      </c>
      <c r="P487" t="s">
        <v>58</v>
      </c>
      <c r="Q487" t="s">
        <v>60</v>
      </c>
      <c r="R487" t="s">
        <v>70</v>
      </c>
    </row>
    <row r="488" spans="1:18" x14ac:dyDescent="0.25">
      <c r="A488" s="3" t="s">
        <v>28</v>
      </c>
      <c r="B488" s="4" t="s">
        <v>38</v>
      </c>
      <c r="C488" t="s">
        <v>51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4">
        <v>0.74906600000000001</v>
      </c>
      <c r="H488" s="4">
        <v>0.74906600000000001</v>
      </c>
      <c r="I488" s="4">
        <v>64.923900000000003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>
        <v>12598</v>
      </c>
      <c r="P488" t="s">
        <v>58</v>
      </c>
      <c r="Q488" t="s">
        <v>60</v>
      </c>
      <c r="R488" t="s">
        <v>70</v>
      </c>
    </row>
    <row r="489" spans="1:18" x14ac:dyDescent="0.25">
      <c r="A489" s="3" t="s">
        <v>29</v>
      </c>
      <c r="B489" s="4" t="s">
        <v>38</v>
      </c>
      <c r="C489" t="s">
        <v>51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4">
        <v>0.64186730000000003</v>
      </c>
      <c r="H489" s="4">
        <v>0.64186730000000003</v>
      </c>
      <c r="I489" s="4">
        <v>64.923900000000003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>
        <v>12598</v>
      </c>
      <c r="P489" t="s">
        <v>58</v>
      </c>
      <c r="Q489" t="s">
        <v>60</v>
      </c>
      <c r="R489" t="s">
        <v>70</v>
      </c>
    </row>
    <row r="490" spans="1:18" x14ac:dyDescent="0.25">
      <c r="A490" s="3" t="s">
        <v>43</v>
      </c>
      <c r="B490" s="4" t="s">
        <v>38</v>
      </c>
      <c r="C490" t="s">
        <v>51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4">
        <v>9.4367339999999995</v>
      </c>
      <c r="H490" s="4">
        <v>9.4367330000000003</v>
      </c>
      <c r="I490" s="4">
        <v>64.923900000000003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>
        <v>12598</v>
      </c>
      <c r="P490" t="s">
        <v>58</v>
      </c>
      <c r="Q490" t="s">
        <v>60</v>
      </c>
      <c r="R490" t="s">
        <v>70</v>
      </c>
    </row>
    <row r="491" spans="1:18" x14ac:dyDescent="0.25">
      <c r="A491" s="3" t="s">
        <v>30</v>
      </c>
      <c r="B491" s="4" t="s">
        <v>38</v>
      </c>
      <c r="C491" t="s">
        <v>51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4">
        <v>0.1671252</v>
      </c>
      <c r="H491" s="4">
        <v>0.1671252</v>
      </c>
      <c r="I491" s="4">
        <v>64.995599999999996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>
        <v>21671</v>
      </c>
      <c r="P491" t="s">
        <v>58</v>
      </c>
      <c r="Q491" t="s">
        <v>60</v>
      </c>
    </row>
    <row r="492" spans="1:18" x14ac:dyDescent="0.25">
      <c r="A492" s="3" t="s">
        <v>28</v>
      </c>
      <c r="B492" s="4" t="s">
        <v>38</v>
      </c>
      <c r="C492" t="s">
        <v>51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4">
        <v>0.71172080000000004</v>
      </c>
      <c r="H492" s="4">
        <v>0.71172080000000004</v>
      </c>
      <c r="I492" s="4">
        <v>64.995599999999996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>
        <v>21671</v>
      </c>
      <c r="P492" t="s">
        <v>58</v>
      </c>
      <c r="Q492" t="s">
        <v>60</v>
      </c>
    </row>
    <row r="493" spans="1:18" x14ac:dyDescent="0.25">
      <c r="A493" s="3" t="s">
        <v>29</v>
      </c>
      <c r="B493" s="4" t="s">
        <v>38</v>
      </c>
      <c r="C493" t="s">
        <v>51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4">
        <v>0.59523400000000004</v>
      </c>
      <c r="H493" s="4">
        <v>0.59523400000000004</v>
      </c>
      <c r="I493" s="4">
        <v>64.995599999999996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>
        <v>21671</v>
      </c>
      <c r="P493" t="s">
        <v>58</v>
      </c>
      <c r="Q493" t="s">
        <v>60</v>
      </c>
    </row>
    <row r="494" spans="1:18" x14ac:dyDescent="0.25">
      <c r="A494" s="3" t="s">
        <v>43</v>
      </c>
      <c r="B494" s="4" t="s">
        <v>38</v>
      </c>
      <c r="C494" t="s">
        <v>51</v>
      </c>
      <c r="D494" t="s">
        <v>26</v>
      </c>
      <c r="E494">
        <v>6</v>
      </c>
      <c r="F494" t="str">
        <f t="shared" si="7"/>
        <v>Aggregate1-in-10October Monthly System Peak DayAll6</v>
      </c>
      <c r="G494" s="4">
        <v>15.4237</v>
      </c>
      <c r="H494" s="4">
        <v>15.4237</v>
      </c>
      <c r="I494" s="4">
        <v>64.995599999999996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>
        <v>21671</v>
      </c>
      <c r="P494" t="s">
        <v>58</v>
      </c>
      <c r="Q494" t="s">
        <v>60</v>
      </c>
    </row>
    <row r="495" spans="1:18" x14ac:dyDescent="0.25">
      <c r="A495" s="3" t="s">
        <v>30</v>
      </c>
      <c r="B495" s="4" t="s">
        <v>38</v>
      </c>
      <c r="C495" t="s">
        <v>52</v>
      </c>
      <c r="D495" t="s">
        <v>57</v>
      </c>
      <c r="E495">
        <v>6</v>
      </c>
      <c r="F495" t="str">
        <f t="shared" si="7"/>
        <v>Average Per Ton1-in-10September Monthly System Peak Day100% Cycling6</v>
      </c>
      <c r="G495" s="4">
        <v>0.1731867</v>
      </c>
      <c r="H495" s="4">
        <v>0.1731867</v>
      </c>
      <c r="I495" s="4">
        <v>69.378399999999999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>
        <v>9073</v>
      </c>
      <c r="P495" t="s">
        <v>58</v>
      </c>
      <c r="Q495" t="s">
        <v>60</v>
      </c>
      <c r="R495" t="s">
        <v>71</v>
      </c>
    </row>
    <row r="496" spans="1:18" x14ac:dyDescent="0.25">
      <c r="A496" s="3" t="s">
        <v>28</v>
      </c>
      <c r="B496" s="4" t="s">
        <v>38</v>
      </c>
      <c r="C496" t="s">
        <v>52</v>
      </c>
      <c r="D496" t="s">
        <v>57</v>
      </c>
      <c r="E496">
        <v>6</v>
      </c>
      <c r="F496" t="str">
        <f t="shared" si="7"/>
        <v>Average Per Premise1-in-10September Monthly System Peak Day100% Cycling6</v>
      </c>
      <c r="G496" s="4">
        <v>0.77767549999999996</v>
      </c>
      <c r="H496" s="4">
        <v>0.77767549999999996</v>
      </c>
      <c r="I496" s="4">
        <v>69.378399999999999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>
        <v>9073</v>
      </c>
      <c r="P496" t="s">
        <v>58</v>
      </c>
      <c r="Q496" t="s">
        <v>60</v>
      </c>
      <c r="R496" t="s">
        <v>71</v>
      </c>
    </row>
    <row r="497" spans="1:18" x14ac:dyDescent="0.25">
      <c r="A497" s="3" t="s">
        <v>29</v>
      </c>
      <c r="B497" s="4" t="s">
        <v>38</v>
      </c>
      <c r="C497" t="s">
        <v>52</v>
      </c>
      <c r="D497" t="s">
        <v>57</v>
      </c>
      <c r="E497">
        <v>6</v>
      </c>
      <c r="F497" t="str">
        <f t="shared" si="7"/>
        <v>Average Per Device1-in-10September Monthly System Peak Day100% Cycling6</v>
      </c>
      <c r="G497" s="4">
        <v>0.6294246</v>
      </c>
      <c r="H497" s="4">
        <v>0.6294246</v>
      </c>
      <c r="I497" s="4">
        <v>69.378399999999999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>
        <v>9073</v>
      </c>
      <c r="P497" t="s">
        <v>58</v>
      </c>
      <c r="Q497" t="s">
        <v>60</v>
      </c>
      <c r="R497" t="s">
        <v>71</v>
      </c>
    </row>
    <row r="498" spans="1:18" x14ac:dyDescent="0.25">
      <c r="A498" s="3" t="s">
        <v>43</v>
      </c>
      <c r="B498" s="4" t="s">
        <v>38</v>
      </c>
      <c r="C498" t="s">
        <v>52</v>
      </c>
      <c r="D498" t="s">
        <v>57</v>
      </c>
      <c r="E498">
        <v>6</v>
      </c>
      <c r="F498" t="str">
        <f t="shared" si="7"/>
        <v>Aggregate1-in-10September Monthly System Peak Day100% Cycling6</v>
      </c>
      <c r="G498" s="4">
        <v>7.0558500000000004</v>
      </c>
      <c r="H498" s="4">
        <v>7.0558500000000004</v>
      </c>
      <c r="I498" s="4">
        <v>69.378399999999999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>
        <v>9073</v>
      </c>
      <c r="P498" t="s">
        <v>58</v>
      </c>
      <c r="Q498" t="s">
        <v>60</v>
      </c>
      <c r="R498" t="s">
        <v>71</v>
      </c>
    </row>
    <row r="499" spans="1:18" x14ac:dyDescent="0.25">
      <c r="A499" s="3" t="s">
        <v>30</v>
      </c>
      <c r="B499" s="4" t="s">
        <v>38</v>
      </c>
      <c r="C499" t="s">
        <v>52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4">
        <v>0.20477129999999999</v>
      </c>
      <c r="H499" s="4">
        <v>0.20477129999999999</v>
      </c>
      <c r="I499" s="4">
        <v>69.066800000000001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>
        <v>12598</v>
      </c>
      <c r="P499" t="s">
        <v>58</v>
      </c>
      <c r="Q499" t="s">
        <v>60</v>
      </c>
      <c r="R499" t="s">
        <v>71</v>
      </c>
    </row>
    <row r="500" spans="1:18" x14ac:dyDescent="0.25">
      <c r="A500" s="3" t="s">
        <v>28</v>
      </c>
      <c r="B500" s="4" t="s">
        <v>38</v>
      </c>
      <c r="C500" t="s">
        <v>52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4">
        <v>0.83785880000000001</v>
      </c>
      <c r="H500" s="4">
        <v>0.83785880000000001</v>
      </c>
      <c r="I500" s="4">
        <v>69.066800000000001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>
        <v>12598</v>
      </c>
      <c r="P500" t="s">
        <v>58</v>
      </c>
      <c r="Q500" t="s">
        <v>60</v>
      </c>
      <c r="R500" t="s">
        <v>71</v>
      </c>
    </row>
    <row r="501" spans="1:18" x14ac:dyDescent="0.25">
      <c r="A501" s="3" t="s">
        <v>29</v>
      </c>
      <c r="B501" s="4" t="s">
        <v>38</v>
      </c>
      <c r="C501" t="s">
        <v>52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4">
        <v>0.71795299999999995</v>
      </c>
      <c r="H501" s="4">
        <v>0.71795299999999995</v>
      </c>
      <c r="I501" s="4">
        <v>69.066800000000001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>
        <v>12598</v>
      </c>
      <c r="P501" t="s">
        <v>58</v>
      </c>
      <c r="Q501" t="s">
        <v>60</v>
      </c>
      <c r="R501" t="s">
        <v>71</v>
      </c>
    </row>
    <row r="502" spans="1:18" x14ac:dyDescent="0.25">
      <c r="A502" s="3" t="s">
        <v>43</v>
      </c>
      <c r="B502" s="4" t="s">
        <v>38</v>
      </c>
      <c r="C502" t="s">
        <v>52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4">
        <v>10.555350000000001</v>
      </c>
      <c r="H502" s="4">
        <v>10.555350000000001</v>
      </c>
      <c r="I502" s="4">
        <v>69.066800000000001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>
        <v>12598</v>
      </c>
      <c r="P502" t="s">
        <v>58</v>
      </c>
      <c r="Q502" t="s">
        <v>60</v>
      </c>
      <c r="R502" t="s">
        <v>71</v>
      </c>
    </row>
    <row r="503" spans="1:18" x14ac:dyDescent="0.25">
      <c r="A503" s="3" t="s">
        <v>30</v>
      </c>
      <c r="B503" s="4" t="s">
        <v>38</v>
      </c>
      <c r="C503" t="s">
        <v>52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4">
        <v>0.19154679999999999</v>
      </c>
      <c r="H503" s="4">
        <v>0.19154679999999999</v>
      </c>
      <c r="I503" s="4">
        <v>69.197299999999998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>
        <v>21671</v>
      </c>
      <c r="P503" t="s">
        <v>58</v>
      </c>
      <c r="Q503" t="s">
        <v>60</v>
      </c>
    </row>
    <row r="504" spans="1:18" x14ac:dyDescent="0.25">
      <c r="A504" s="3" t="s">
        <v>28</v>
      </c>
      <c r="B504" s="4" t="s">
        <v>38</v>
      </c>
      <c r="C504" t="s">
        <v>52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4">
        <v>0.81572270000000002</v>
      </c>
      <c r="H504" s="4">
        <v>0.81572279999999997</v>
      </c>
      <c r="I504" s="4">
        <v>69.197299999999998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>
        <v>21671</v>
      </c>
      <c r="P504" t="s">
        <v>58</v>
      </c>
      <c r="Q504" t="s">
        <v>60</v>
      </c>
    </row>
    <row r="505" spans="1:18" x14ac:dyDescent="0.25">
      <c r="A505" s="3" t="s">
        <v>29</v>
      </c>
      <c r="B505" s="4" t="s">
        <v>38</v>
      </c>
      <c r="C505" t="s">
        <v>52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4">
        <v>0.68221390000000004</v>
      </c>
      <c r="H505" s="4">
        <v>0.68221390000000004</v>
      </c>
      <c r="I505" s="4">
        <v>69.197299999999998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>
        <v>21671</v>
      </c>
      <c r="P505" t="s">
        <v>58</v>
      </c>
      <c r="Q505" t="s">
        <v>60</v>
      </c>
    </row>
    <row r="506" spans="1:18" x14ac:dyDescent="0.25">
      <c r="A506" s="3" t="s">
        <v>43</v>
      </c>
      <c r="B506" s="4" t="s">
        <v>38</v>
      </c>
      <c r="C506" t="s">
        <v>52</v>
      </c>
      <c r="D506" t="s">
        <v>26</v>
      </c>
      <c r="E506">
        <v>6</v>
      </c>
      <c r="F506" t="str">
        <f t="shared" si="7"/>
        <v>Aggregate1-in-10September Monthly System Peak DayAll6</v>
      </c>
      <c r="G506" s="4">
        <v>17.677530000000001</v>
      </c>
      <c r="H506" s="4">
        <v>17.677530000000001</v>
      </c>
      <c r="I506" s="4">
        <v>69.197299999999998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>
        <v>21671</v>
      </c>
      <c r="P506" t="s">
        <v>58</v>
      </c>
      <c r="Q506" t="s">
        <v>60</v>
      </c>
    </row>
    <row r="507" spans="1:18" x14ac:dyDescent="0.25">
      <c r="A507" s="3" t="s">
        <v>30</v>
      </c>
      <c r="B507" s="4" t="s">
        <v>38</v>
      </c>
      <c r="C507" t="s">
        <v>47</v>
      </c>
      <c r="D507" t="s">
        <v>57</v>
      </c>
      <c r="E507">
        <v>7</v>
      </c>
      <c r="F507" t="str">
        <f t="shared" si="7"/>
        <v>Average Per Ton1-in-10August Monthly System Peak Day100% Cycling7</v>
      </c>
      <c r="G507" s="4">
        <v>0.17918290000000001</v>
      </c>
      <c r="H507" s="4">
        <v>0.17918290000000001</v>
      </c>
      <c r="I507" s="4">
        <v>69.901799999999994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>
        <v>9073</v>
      </c>
      <c r="P507" t="s">
        <v>58</v>
      </c>
      <c r="Q507" t="s">
        <v>60</v>
      </c>
      <c r="R507" t="s">
        <v>66</v>
      </c>
    </row>
    <row r="508" spans="1:18" x14ac:dyDescent="0.25">
      <c r="A508" s="3" t="s">
        <v>28</v>
      </c>
      <c r="B508" s="4" t="s">
        <v>38</v>
      </c>
      <c r="C508" t="s">
        <v>47</v>
      </c>
      <c r="D508" t="s">
        <v>57</v>
      </c>
      <c r="E508">
        <v>7</v>
      </c>
      <c r="F508" t="str">
        <f t="shared" si="7"/>
        <v>Average Per Premise1-in-10August Monthly System Peak Day100% Cycling7</v>
      </c>
      <c r="G508" s="4">
        <v>0.80460089999999995</v>
      </c>
      <c r="H508" s="4">
        <v>0.80460089999999995</v>
      </c>
      <c r="I508" s="4">
        <v>69.901799999999994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>
        <v>9073</v>
      </c>
      <c r="P508" t="s">
        <v>58</v>
      </c>
      <c r="Q508" t="s">
        <v>60</v>
      </c>
      <c r="R508" t="s">
        <v>66</v>
      </c>
    </row>
    <row r="509" spans="1:18" x14ac:dyDescent="0.25">
      <c r="A509" s="3" t="s">
        <v>29</v>
      </c>
      <c r="B509" s="4" t="s">
        <v>38</v>
      </c>
      <c r="C509" t="s">
        <v>47</v>
      </c>
      <c r="D509" t="s">
        <v>57</v>
      </c>
      <c r="E509">
        <v>7</v>
      </c>
      <c r="F509" t="str">
        <f t="shared" si="7"/>
        <v>Average Per Device1-in-10August Monthly System Peak Day100% Cycling7</v>
      </c>
      <c r="G509" s="4">
        <v>0.65121709999999999</v>
      </c>
      <c r="H509" s="4">
        <v>0.65121720000000005</v>
      </c>
      <c r="I509" s="4">
        <v>69.901799999999994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>
        <v>9073</v>
      </c>
      <c r="P509" t="s">
        <v>58</v>
      </c>
      <c r="Q509" t="s">
        <v>60</v>
      </c>
      <c r="R509" t="s">
        <v>66</v>
      </c>
    </row>
    <row r="510" spans="1:18" x14ac:dyDescent="0.25">
      <c r="A510" s="3" t="s">
        <v>43</v>
      </c>
      <c r="B510" s="4" t="s">
        <v>38</v>
      </c>
      <c r="C510" t="s">
        <v>47</v>
      </c>
      <c r="D510" t="s">
        <v>57</v>
      </c>
      <c r="E510">
        <v>7</v>
      </c>
      <c r="F510" t="str">
        <f t="shared" si="7"/>
        <v>Aggregate1-in-10August Monthly System Peak Day100% Cycling7</v>
      </c>
      <c r="G510" s="4">
        <v>7.3001440000000004</v>
      </c>
      <c r="H510" s="4">
        <v>7.3001440000000004</v>
      </c>
      <c r="I510" s="4">
        <v>69.901799999999994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>
        <v>9073</v>
      </c>
      <c r="P510" t="s">
        <v>58</v>
      </c>
      <c r="Q510" t="s">
        <v>60</v>
      </c>
      <c r="R510" t="s">
        <v>66</v>
      </c>
    </row>
    <row r="511" spans="1:18" x14ac:dyDescent="0.25">
      <c r="A511" s="3" t="s">
        <v>30</v>
      </c>
      <c r="B511" s="4" t="s">
        <v>38</v>
      </c>
      <c r="C511" t="s">
        <v>47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4">
        <v>0.2194287</v>
      </c>
      <c r="H511" s="4">
        <v>0.2194287</v>
      </c>
      <c r="I511" s="4">
        <v>69.653000000000006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>
        <v>12598</v>
      </c>
      <c r="P511" t="s">
        <v>58</v>
      </c>
      <c r="Q511" t="s">
        <v>60</v>
      </c>
      <c r="R511" t="s">
        <v>66</v>
      </c>
    </row>
    <row r="512" spans="1:18" x14ac:dyDescent="0.25">
      <c r="A512" s="3" t="s">
        <v>28</v>
      </c>
      <c r="B512" s="4" t="s">
        <v>38</v>
      </c>
      <c r="C512" t="s">
        <v>47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4">
        <v>0.89783239999999997</v>
      </c>
      <c r="H512" s="4">
        <v>0.89783239999999997</v>
      </c>
      <c r="I512" s="4">
        <v>69.653000000000006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>
        <v>12598</v>
      </c>
      <c r="P512" t="s">
        <v>58</v>
      </c>
      <c r="Q512" t="s">
        <v>60</v>
      </c>
      <c r="R512" t="s">
        <v>66</v>
      </c>
    </row>
    <row r="513" spans="1:18" x14ac:dyDescent="0.25">
      <c r="A513" s="3" t="s">
        <v>29</v>
      </c>
      <c r="B513" s="4" t="s">
        <v>38</v>
      </c>
      <c r="C513" t="s">
        <v>47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4">
        <v>0.76934380000000002</v>
      </c>
      <c r="H513" s="4">
        <v>0.76934380000000002</v>
      </c>
      <c r="I513" s="4">
        <v>69.653000000000006</v>
      </c>
      <c r="J513" s="4">
        <v>0</v>
      </c>
      <c r="K513" s="4">
        <v>0</v>
      </c>
      <c r="L513" s="4">
        <v>0</v>
      </c>
      <c r="M513" s="4">
        <v>0</v>
      </c>
      <c r="N513" s="4">
        <v>0</v>
      </c>
      <c r="O513">
        <v>12598</v>
      </c>
      <c r="P513" t="s">
        <v>58</v>
      </c>
      <c r="Q513" t="s">
        <v>60</v>
      </c>
      <c r="R513" t="s">
        <v>66</v>
      </c>
    </row>
    <row r="514" spans="1:18" x14ac:dyDescent="0.25">
      <c r="A514" s="3" t="s">
        <v>43</v>
      </c>
      <c r="B514" s="4" t="s">
        <v>38</v>
      </c>
      <c r="C514" t="s">
        <v>47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4">
        <v>11.310890000000001</v>
      </c>
      <c r="H514" s="4">
        <v>11.310890000000001</v>
      </c>
      <c r="I514" s="4">
        <v>69.653000000000006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>
        <v>12598</v>
      </c>
      <c r="P514" t="s">
        <v>58</v>
      </c>
      <c r="Q514" t="s">
        <v>60</v>
      </c>
      <c r="R514" t="s">
        <v>66</v>
      </c>
    </row>
    <row r="515" spans="1:18" x14ac:dyDescent="0.25">
      <c r="A515" s="3" t="s">
        <v>30</v>
      </c>
      <c r="B515" s="4" t="s">
        <v>38</v>
      </c>
      <c r="C515" t="s">
        <v>47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4">
        <v>0.2025778</v>
      </c>
      <c r="H515" s="4">
        <v>0.2025778</v>
      </c>
      <c r="I515" s="4">
        <v>69.757199999999997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>
        <v>21671</v>
      </c>
      <c r="P515" t="s">
        <v>58</v>
      </c>
      <c r="Q515" t="s">
        <v>60</v>
      </c>
    </row>
    <row r="516" spans="1:18" x14ac:dyDescent="0.25">
      <c r="A516" s="3" t="s">
        <v>28</v>
      </c>
      <c r="B516" s="4" t="s">
        <v>38</v>
      </c>
      <c r="C516" t="s">
        <v>47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4">
        <v>0.86269940000000001</v>
      </c>
      <c r="H516" s="4">
        <v>0.86269940000000001</v>
      </c>
      <c r="I516" s="4">
        <v>69.757199999999997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>
        <v>21671</v>
      </c>
      <c r="P516" t="s">
        <v>58</v>
      </c>
      <c r="Q516" t="s">
        <v>60</v>
      </c>
    </row>
    <row r="517" spans="1:18" x14ac:dyDescent="0.25">
      <c r="A517" s="3" t="s">
        <v>29</v>
      </c>
      <c r="B517" s="4" t="s">
        <v>38</v>
      </c>
      <c r="C517" t="s">
        <v>47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4">
        <v>0.72150190000000003</v>
      </c>
      <c r="H517" s="4">
        <v>0.72150199999999998</v>
      </c>
      <c r="I517" s="4">
        <v>69.757199999999997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>
        <v>21671</v>
      </c>
      <c r="P517" t="s">
        <v>58</v>
      </c>
      <c r="Q517" t="s">
        <v>60</v>
      </c>
    </row>
    <row r="518" spans="1:18" x14ac:dyDescent="0.25">
      <c r="A518" s="3" t="s">
        <v>43</v>
      </c>
      <c r="B518" s="4" t="s">
        <v>38</v>
      </c>
      <c r="C518" t="s">
        <v>47</v>
      </c>
      <c r="D518" t="s">
        <v>26</v>
      </c>
      <c r="E518">
        <v>7</v>
      </c>
      <c r="F518" t="str">
        <f t="shared" si="8"/>
        <v>Aggregate1-in-10August Monthly System Peak DayAll7</v>
      </c>
      <c r="G518" s="4">
        <v>18.69556</v>
      </c>
      <c r="H518" s="4">
        <v>18.69556</v>
      </c>
      <c r="I518" s="4">
        <v>69.757199999999997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>
        <v>21671</v>
      </c>
      <c r="P518" t="s">
        <v>58</v>
      </c>
      <c r="Q518" t="s">
        <v>60</v>
      </c>
    </row>
    <row r="519" spans="1:18" x14ac:dyDescent="0.25">
      <c r="A519" s="3" t="s">
        <v>30</v>
      </c>
      <c r="B519" s="4" t="s">
        <v>38</v>
      </c>
      <c r="C519" t="s">
        <v>37</v>
      </c>
      <c r="D519" t="s">
        <v>57</v>
      </c>
      <c r="E519">
        <v>7</v>
      </c>
      <c r="F519" t="str">
        <f t="shared" si="8"/>
        <v>Average Per Ton1-in-10August Typical Event Day100% Cycling7</v>
      </c>
      <c r="G519" s="4">
        <v>0.17353060000000001</v>
      </c>
      <c r="H519" s="4">
        <v>0.17353060000000001</v>
      </c>
      <c r="I519" s="4">
        <v>68.654499999999999</v>
      </c>
      <c r="J519" s="4">
        <v>0</v>
      </c>
      <c r="K519" s="4">
        <v>0</v>
      </c>
      <c r="L519" s="4">
        <v>0</v>
      </c>
      <c r="M519" s="4">
        <v>0</v>
      </c>
      <c r="N519" s="4">
        <v>0</v>
      </c>
      <c r="O519">
        <v>9073</v>
      </c>
      <c r="P519" t="s">
        <v>58</v>
      </c>
      <c r="Q519" t="s">
        <v>60</v>
      </c>
      <c r="R519" t="s">
        <v>66</v>
      </c>
    </row>
    <row r="520" spans="1:18" x14ac:dyDescent="0.25">
      <c r="A520" s="3" t="s">
        <v>28</v>
      </c>
      <c r="B520" s="4" t="s">
        <v>38</v>
      </c>
      <c r="C520" t="s">
        <v>37</v>
      </c>
      <c r="D520" t="s">
        <v>57</v>
      </c>
      <c r="E520">
        <v>7</v>
      </c>
      <c r="F520" t="str">
        <f t="shared" si="8"/>
        <v>Average Per Premise1-in-10August Typical Event Day100% Cycling7</v>
      </c>
      <c r="G520" s="4">
        <v>0.77922000000000002</v>
      </c>
      <c r="H520" s="4">
        <v>0.77921989999999997</v>
      </c>
      <c r="I520" s="4">
        <v>68.654499999999999</v>
      </c>
      <c r="J520" s="4">
        <v>0</v>
      </c>
      <c r="K520" s="4">
        <v>0</v>
      </c>
      <c r="L520" s="4">
        <v>0</v>
      </c>
      <c r="M520" s="4">
        <v>0</v>
      </c>
      <c r="N520" s="4">
        <v>0</v>
      </c>
      <c r="O520">
        <v>9073</v>
      </c>
      <c r="P520" t="s">
        <v>58</v>
      </c>
      <c r="Q520" t="s">
        <v>60</v>
      </c>
      <c r="R520" t="s">
        <v>66</v>
      </c>
    </row>
    <row r="521" spans="1:18" x14ac:dyDescent="0.25">
      <c r="A521" s="3" t="s">
        <v>29</v>
      </c>
      <c r="B521" s="4" t="s">
        <v>38</v>
      </c>
      <c r="C521" t="s">
        <v>37</v>
      </c>
      <c r="D521" t="s">
        <v>57</v>
      </c>
      <c r="E521">
        <v>7</v>
      </c>
      <c r="F521" t="str">
        <f t="shared" si="8"/>
        <v>Average Per Device1-in-10August Typical Event Day100% Cycling7</v>
      </c>
      <c r="G521" s="4">
        <v>0.63067470000000003</v>
      </c>
      <c r="H521" s="4">
        <v>0.63067470000000003</v>
      </c>
      <c r="I521" s="4">
        <v>68.654499999999999</v>
      </c>
      <c r="J521" s="4">
        <v>0</v>
      </c>
      <c r="K521" s="4">
        <v>0</v>
      </c>
      <c r="L521" s="4">
        <v>0</v>
      </c>
      <c r="M521" s="4">
        <v>0</v>
      </c>
      <c r="N521" s="4">
        <v>0</v>
      </c>
      <c r="O521">
        <v>9073</v>
      </c>
      <c r="P521" t="s">
        <v>58</v>
      </c>
      <c r="Q521" t="s">
        <v>60</v>
      </c>
      <c r="R521" t="s">
        <v>66</v>
      </c>
    </row>
    <row r="522" spans="1:18" x14ac:dyDescent="0.25">
      <c r="A522" s="3" t="s">
        <v>43</v>
      </c>
      <c r="B522" s="4" t="s">
        <v>38</v>
      </c>
      <c r="C522" t="s">
        <v>37</v>
      </c>
      <c r="D522" t="s">
        <v>57</v>
      </c>
      <c r="E522">
        <v>7</v>
      </c>
      <c r="F522" t="str">
        <f t="shared" si="8"/>
        <v>Aggregate1-in-10August Typical Event Day100% Cycling7</v>
      </c>
      <c r="G522" s="4">
        <v>7.0698629999999998</v>
      </c>
      <c r="H522" s="4">
        <v>7.0698629999999998</v>
      </c>
      <c r="I522" s="4">
        <v>68.654499999999999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>
        <v>9073</v>
      </c>
      <c r="P522" t="s">
        <v>58</v>
      </c>
      <c r="Q522" t="s">
        <v>60</v>
      </c>
      <c r="R522" t="s">
        <v>66</v>
      </c>
    </row>
    <row r="523" spans="1:18" x14ac:dyDescent="0.25">
      <c r="A523" s="3" t="s">
        <v>30</v>
      </c>
      <c r="B523" s="4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4">
        <v>0.21559819999999999</v>
      </c>
      <c r="H523" s="4">
        <v>0.21559819999999999</v>
      </c>
      <c r="I523" s="4">
        <v>68.379499999999993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>
        <v>12598</v>
      </c>
      <c r="P523" t="s">
        <v>58</v>
      </c>
      <c r="Q523" t="s">
        <v>60</v>
      </c>
      <c r="R523" t="s">
        <v>66</v>
      </c>
    </row>
    <row r="524" spans="1:18" x14ac:dyDescent="0.25">
      <c r="A524" s="3" t="s">
        <v>28</v>
      </c>
      <c r="B524" s="4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4">
        <v>0.88215889999999997</v>
      </c>
      <c r="H524" s="4">
        <v>0.88215900000000003</v>
      </c>
      <c r="I524" s="4">
        <v>68.379499999999993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>
        <v>12598</v>
      </c>
      <c r="P524" t="s">
        <v>58</v>
      </c>
      <c r="Q524" t="s">
        <v>60</v>
      </c>
      <c r="R524" t="s">
        <v>66</v>
      </c>
    </row>
    <row r="525" spans="1:18" x14ac:dyDescent="0.25">
      <c r="A525" s="3" t="s">
        <v>29</v>
      </c>
      <c r="B525" s="4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4">
        <v>0.75591330000000001</v>
      </c>
      <c r="H525" s="4">
        <v>0.75591339999999996</v>
      </c>
      <c r="I525" s="4">
        <v>68.379499999999993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>
        <v>12598</v>
      </c>
      <c r="P525" t="s">
        <v>58</v>
      </c>
      <c r="Q525" t="s">
        <v>60</v>
      </c>
      <c r="R525" t="s">
        <v>66</v>
      </c>
    </row>
    <row r="526" spans="1:18" x14ac:dyDescent="0.25">
      <c r="A526" s="3" t="s">
        <v>43</v>
      </c>
      <c r="B526" s="4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4">
        <v>11.113440000000001</v>
      </c>
      <c r="H526" s="4">
        <v>11.113440000000001</v>
      </c>
      <c r="I526" s="4">
        <v>68.379499999999993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>
        <v>12598</v>
      </c>
      <c r="P526" t="s">
        <v>58</v>
      </c>
      <c r="Q526" t="s">
        <v>60</v>
      </c>
      <c r="R526" t="s">
        <v>66</v>
      </c>
    </row>
    <row r="527" spans="1:18" x14ac:dyDescent="0.25">
      <c r="A527" s="3" t="s">
        <v>30</v>
      </c>
      <c r="B527" s="4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4">
        <v>0.19798450000000001</v>
      </c>
      <c r="H527" s="4">
        <v>0.19798450000000001</v>
      </c>
      <c r="I527" s="4">
        <v>68.494699999999995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>
        <v>21671</v>
      </c>
      <c r="P527" t="s">
        <v>58</v>
      </c>
      <c r="Q527" t="s">
        <v>60</v>
      </c>
    </row>
    <row r="528" spans="1:18" x14ac:dyDescent="0.25">
      <c r="A528" s="3" t="s">
        <v>28</v>
      </c>
      <c r="B528" s="4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4">
        <v>0.84313819999999995</v>
      </c>
      <c r="H528" s="4">
        <v>0.84313830000000001</v>
      </c>
      <c r="I528" s="4">
        <v>68.494699999999995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>
        <v>21671</v>
      </c>
      <c r="P528" t="s">
        <v>58</v>
      </c>
      <c r="Q528" t="s">
        <v>60</v>
      </c>
    </row>
    <row r="529" spans="1:18" x14ac:dyDescent="0.25">
      <c r="A529" s="3" t="s">
        <v>29</v>
      </c>
      <c r="B529" s="4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4">
        <v>0.70514239999999995</v>
      </c>
      <c r="H529" s="4">
        <v>0.70514239999999995</v>
      </c>
      <c r="I529" s="4">
        <v>68.494699999999995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>
        <v>21671</v>
      </c>
      <c r="P529" t="s">
        <v>58</v>
      </c>
      <c r="Q529" t="s">
        <v>60</v>
      </c>
    </row>
    <row r="530" spans="1:18" x14ac:dyDescent="0.25">
      <c r="A530" s="3" t="s">
        <v>43</v>
      </c>
      <c r="B530" s="4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4">
        <v>18.271650000000001</v>
      </c>
      <c r="H530" s="4">
        <v>18.271650000000001</v>
      </c>
      <c r="I530" s="4">
        <v>68.494699999999995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>
        <v>21671</v>
      </c>
      <c r="P530" t="s">
        <v>58</v>
      </c>
      <c r="Q530" t="s">
        <v>60</v>
      </c>
    </row>
    <row r="531" spans="1:18" x14ac:dyDescent="0.25">
      <c r="A531" s="3" t="s">
        <v>30</v>
      </c>
      <c r="B531" s="4" t="s">
        <v>38</v>
      </c>
      <c r="C531" t="s">
        <v>48</v>
      </c>
      <c r="D531" t="s">
        <v>57</v>
      </c>
      <c r="E531">
        <v>7</v>
      </c>
      <c r="F531" t="str">
        <f t="shared" si="8"/>
        <v>Average Per Ton1-in-10July Monthly System Peak Day100% Cycling7</v>
      </c>
      <c r="G531" s="4">
        <v>0.17466110000000001</v>
      </c>
      <c r="H531" s="4">
        <v>0.17466110000000001</v>
      </c>
      <c r="I531" s="4">
        <v>70.071299999999994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>
        <v>9073</v>
      </c>
      <c r="P531" t="s">
        <v>58</v>
      </c>
      <c r="Q531" t="s">
        <v>60</v>
      </c>
      <c r="R531" t="s">
        <v>67</v>
      </c>
    </row>
    <row r="532" spans="1:18" x14ac:dyDescent="0.25">
      <c r="A532" s="3" t="s">
        <v>28</v>
      </c>
      <c r="B532" s="4" t="s">
        <v>38</v>
      </c>
      <c r="C532" t="s">
        <v>48</v>
      </c>
      <c r="D532" t="s">
        <v>57</v>
      </c>
      <c r="E532">
        <v>7</v>
      </c>
      <c r="F532" t="str">
        <f t="shared" si="8"/>
        <v>Average Per Premise1-in-10July Monthly System Peak Day100% Cycling7</v>
      </c>
      <c r="G532" s="4">
        <v>0.7842962</v>
      </c>
      <c r="H532" s="4">
        <v>0.7842962</v>
      </c>
      <c r="I532" s="4">
        <v>70.071299999999994</v>
      </c>
      <c r="J532" s="4">
        <v>0</v>
      </c>
      <c r="K532" s="4">
        <v>0</v>
      </c>
      <c r="L532" s="4">
        <v>0</v>
      </c>
      <c r="M532" s="4">
        <v>0</v>
      </c>
      <c r="N532" s="4">
        <v>0</v>
      </c>
      <c r="O532">
        <v>9073</v>
      </c>
      <c r="P532" t="s">
        <v>58</v>
      </c>
      <c r="Q532" t="s">
        <v>60</v>
      </c>
      <c r="R532" t="s">
        <v>67</v>
      </c>
    </row>
    <row r="533" spans="1:18" x14ac:dyDescent="0.25">
      <c r="A533" s="3" t="s">
        <v>29</v>
      </c>
      <c r="B533" s="4" t="s">
        <v>38</v>
      </c>
      <c r="C533" t="s">
        <v>48</v>
      </c>
      <c r="D533" t="s">
        <v>57</v>
      </c>
      <c r="E533">
        <v>7</v>
      </c>
      <c r="F533" t="str">
        <f t="shared" si="8"/>
        <v>Average Per Device1-in-10July Monthly System Peak Day100% Cycling7</v>
      </c>
      <c r="G533" s="4">
        <v>0.63478319999999999</v>
      </c>
      <c r="H533" s="4">
        <v>0.63478319999999999</v>
      </c>
      <c r="I533" s="4">
        <v>70.071299999999994</v>
      </c>
      <c r="J533" s="4">
        <v>0</v>
      </c>
      <c r="K533" s="4">
        <v>0</v>
      </c>
      <c r="L533" s="4">
        <v>0</v>
      </c>
      <c r="M533" s="4">
        <v>0</v>
      </c>
      <c r="N533" s="4">
        <v>0</v>
      </c>
      <c r="O533">
        <v>9073</v>
      </c>
      <c r="P533" t="s">
        <v>58</v>
      </c>
      <c r="Q533" t="s">
        <v>60</v>
      </c>
      <c r="R533" t="s">
        <v>67</v>
      </c>
    </row>
    <row r="534" spans="1:18" x14ac:dyDescent="0.25">
      <c r="A534" s="3" t="s">
        <v>43</v>
      </c>
      <c r="B534" s="4" t="s">
        <v>38</v>
      </c>
      <c r="C534" t="s">
        <v>48</v>
      </c>
      <c r="D534" t="s">
        <v>57</v>
      </c>
      <c r="E534">
        <v>7</v>
      </c>
      <c r="F534" t="str">
        <f t="shared" si="8"/>
        <v>Aggregate1-in-10July Monthly System Peak Day100% Cycling7</v>
      </c>
      <c r="G534" s="4">
        <v>7.11592</v>
      </c>
      <c r="H534" s="4">
        <v>7.11592</v>
      </c>
      <c r="I534" s="4">
        <v>70.071299999999994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>
        <v>9073</v>
      </c>
      <c r="P534" t="s">
        <v>58</v>
      </c>
      <c r="Q534" t="s">
        <v>60</v>
      </c>
      <c r="R534" t="s">
        <v>67</v>
      </c>
    </row>
    <row r="535" spans="1:18" x14ac:dyDescent="0.25">
      <c r="A535" s="3" t="s">
        <v>30</v>
      </c>
      <c r="B535" s="4" t="s">
        <v>38</v>
      </c>
      <c r="C535" t="s">
        <v>48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4">
        <v>0.2160948</v>
      </c>
      <c r="H535" s="4">
        <v>0.2160948</v>
      </c>
      <c r="I535" s="4">
        <v>69.787999999999997</v>
      </c>
      <c r="J535" s="4">
        <v>0</v>
      </c>
      <c r="K535" s="4">
        <v>0</v>
      </c>
      <c r="L535" s="4">
        <v>0</v>
      </c>
      <c r="M535" s="4">
        <v>0</v>
      </c>
      <c r="N535" s="4">
        <v>0</v>
      </c>
      <c r="O535">
        <v>12598</v>
      </c>
      <c r="P535" t="s">
        <v>58</v>
      </c>
      <c r="Q535" t="s">
        <v>60</v>
      </c>
      <c r="R535" t="s">
        <v>67</v>
      </c>
    </row>
    <row r="536" spans="1:18" x14ac:dyDescent="0.25">
      <c r="A536" s="3" t="s">
        <v>28</v>
      </c>
      <c r="B536" s="4" t="s">
        <v>38</v>
      </c>
      <c r="C536" t="s">
        <v>48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4">
        <v>0.88419110000000001</v>
      </c>
      <c r="H536" s="4">
        <v>0.88419119999999995</v>
      </c>
      <c r="I536" s="4">
        <v>69.787999999999997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>
        <v>12598</v>
      </c>
      <c r="P536" t="s">
        <v>58</v>
      </c>
      <c r="Q536" t="s">
        <v>60</v>
      </c>
      <c r="R536" t="s">
        <v>67</v>
      </c>
    </row>
    <row r="537" spans="1:18" x14ac:dyDescent="0.25">
      <c r="A537" s="3" t="s">
        <v>29</v>
      </c>
      <c r="B537" s="4" t="s">
        <v>38</v>
      </c>
      <c r="C537" t="s">
        <v>48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4">
        <v>0.75765470000000001</v>
      </c>
      <c r="H537" s="4">
        <v>0.75765470000000001</v>
      </c>
      <c r="I537" s="4">
        <v>69.787999999999997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>
        <v>12598</v>
      </c>
      <c r="P537" t="s">
        <v>58</v>
      </c>
      <c r="Q537" t="s">
        <v>60</v>
      </c>
      <c r="R537" t="s">
        <v>67</v>
      </c>
    </row>
    <row r="538" spans="1:18" x14ac:dyDescent="0.25">
      <c r="A538" s="3" t="s">
        <v>43</v>
      </c>
      <c r="B538" s="4" t="s">
        <v>38</v>
      </c>
      <c r="C538" t="s">
        <v>48</v>
      </c>
      <c r="D538" t="s">
        <v>31</v>
      </c>
      <c r="E538">
        <v>7</v>
      </c>
      <c r="F538" t="str">
        <f t="shared" si="8"/>
        <v>Aggregate1-in-10July Monthly System Peak Day50% Cycling7</v>
      </c>
      <c r="G538" s="4">
        <v>11.13904</v>
      </c>
      <c r="H538" s="4">
        <v>11.13904</v>
      </c>
      <c r="I538" s="4">
        <v>69.787999999999997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>
        <v>12598</v>
      </c>
      <c r="P538" t="s">
        <v>58</v>
      </c>
      <c r="Q538" t="s">
        <v>60</v>
      </c>
      <c r="R538" t="s">
        <v>67</v>
      </c>
    </row>
    <row r="539" spans="1:18" x14ac:dyDescent="0.25">
      <c r="A539" s="3" t="s">
        <v>30</v>
      </c>
      <c r="B539" s="4" t="s">
        <v>38</v>
      </c>
      <c r="C539" t="s">
        <v>48</v>
      </c>
      <c r="D539" t="s">
        <v>26</v>
      </c>
      <c r="E539">
        <v>7</v>
      </c>
      <c r="F539" t="str">
        <f t="shared" si="8"/>
        <v>Average Per Ton1-in-10July Monthly System Peak DayAll7</v>
      </c>
      <c r="G539" s="4">
        <v>0.19874649999999999</v>
      </c>
      <c r="H539" s="4">
        <v>0.19874649999999999</v>
      </c>
      <c r="I539" s="4">
        <v>69.906599999999997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>
        <v>21671</v>
      </c>
      <c r="P539" t="s">
        <v>58</v>
      </c>
      <c r="Q539" t="s">
        <v>60</v>
      </c>
    </row>
    <row r="540" spans="1:18" x14ac:dyDescent="0.25">
      <c r="A540" s="3" t="s">
        <v>28</v>
      </c>
      <c r="B540" s="4" t="s">
        <v>38</v>
      </c>
      <c r="C540" t="s">
        <v>48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4">
        <v>0.84638349999999996</v>
      </c>
      <c r="H540" s="4">
        <v>0.84638349999999996</v>
      </c>
      <c r="I540" s="4">
        <v>69.906599999999997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>
        <v>21671</v>
      </c>
      <c r="P540" t="s">
        <v>58</v>
      </c>
      <c r="Q540" t="s">
        <v>60</v>
      </c>
    </row>
    <row r="541" spans="1:18" x14ac:dyDescent="0.25">
      <c r="A541" s="3" t="s">
        <v>29</v>
      </c>
      <c r="B541" s="4" t="s">
        <v>38</v>
      </c>
      <c r="C541" t="s">
        <v>48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4">
        <v>0.7078565</v>
      </c>
      <c r="H541" s="4">
        <v>0.7078565</v>
      </c>
      <c r="I541" s="4">
        <v>69.906599999999997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>
        <v>21671</v>
      </c>
      <c r="P541" t="s">
        <v>58</v>
      </c>
      <c r="Q541" t="s">
        <v>60</v>
      </c>
    </row>
    <row r="542" spans="1:18" x14ac:dyDescent="0.25">
      <c r="A542" s="3" t="s">
        <v>43</v>
      </c>
      <c r="B542" s="4" t="s">
        <v>38</v>
      </c>
      <c r="C542" t="s">
        <v>48</v>
      </c>
      <c r="D542" t="s">
        <v>26</v>
      </c>
      <c r="E542">
        <v>7</v>
      </c>
      <c r="F542" t="str">
        <f t="shared" si="8"/>
        <v>Aggregate1-in-10July Monthly System Peak DayAll7</v>
      </c>
      <c r="G542" s="4">
        <v>18.34198</v>
      </c>
      <c r="H542" s="4">
        <v>18.34198</v>
      </c>
      <c r="I542" s="4">
        <v>69.906599999999997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>
        <v>21671</v>
      </c>
      <c r="P542" t="s">
        <v>58</v>
      </c>
      <c r="Q542" t="s">
        <v>60</v>
      </c>
    </row>
    <row r="543" spans="1:18" x14ac:dyDescent="0.25">
      <c r="A543" s="3" t="s">
        <v>30</v>
      </c>
      <c r="B543" s="4" t="s">
        <v>38</v>
      </c>
      <c r="C543" t="s">
        <v>49</v>
      </c>
      <c r="D543" t="s">
        <v>57</v>
      </c>
      <c r="E543">
        <v>7</v>
      </c>
      <c r="F543" t="str">
        <f t="shared" si="8"/>
        <v>Average Per Ton1-in-10June Monthly System Peak Day100% Cycling7</v>
      </c>
      <c r="G543" s="4">
        <v>0.1452475</v>
      </c>
      <c r="H543" s="4">
        <v>0.1452475</v>
      </c>
      <c r="I543" s="4">
        <v>62.973500000000001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>
        <v>9073</v>
      </c>
      <c r="P543" t="s">
        <v>58</v>
      </c>
      <c r="Q543" t="s">
        <v>60</v>
      </c>
      <c r="R543" t="s">
        <v>68</v>
      </c>
    </row>
    <row r="544" spans="1:18" x14ac:dyDescent="0.25">
      <c r="A544" s="3" t="s">
        <v>28</v>
      </c>
      <c r="B544" s="4" t="s">
        <v>38</v>
      </c>
      <c r="C544" t="s">
        <v>49</v>
      </c>
      <c r="D544" t="s">
        <v>57</v>
      </c>
      <c r="E544">
        <v>7</v>
      </c>
      <c r="F544" t="str">
        <f t="shared" si="8"/>
        <v>Average Per Premise1-in-10June Monthly System Peak Day100% Cycling7</v>
      </c>
      <c r="G544" s="4">
        <v>0.65221770000000001</v>
      </c>
      <c r="H544" s="4">
        <v>0.65221770000000001</v>
      </c>
      <c r="I544" s="4">
        <v>62.973500000000001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>
        <v>9073</v>
      </c>
      <c r="P544" t="s">
        <v>58</v>
      </c>
      <c r="Q544" t="s">
        <v>60</v>
      </c>
      <c r="R544" t="s">
        <v>68</v>
      </c>
    </row>
    <row r="545" spans="1:18" x14ac:dyDescent="0.25">
      <c r="A545" s="3" t="s">
        <v>29</v>
      </c>
      <c r="B545" s="4" t="s">
        <v>38</v>
      </c>
      <c r="C545" t="s">
        <v>49</v>
      </c>
      <c r="D545" t="s">
        <v>57</v>
      </c>
      <c r="E545">
        <v>7</v>
      </c>
      <c r="F545" t="str">
        <f t="shared" si="8"/>
        <v>Average Per Device1-in-10June Monthly System Peak Day100% Cycling7</v>
      </c>
      <c r="G545" s="4">
        <v>0.5278832</v>
      </c>
      <c r="H545" s="4">
        <v>0.5278832</v>
      </c>
      <c r="I545" s="4">
        <v>62.973500000000001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>
        <v>9073</v>
      </c>
      <c r="P545" t="s">
        <v>58</v>
      </c>
      <c r="Q545" t="s">
        <v>60</v>
      </c>
      <c r="R545" t="s">
        <v>68</v>
      </c>
    </row>
    <row r="546" spans="1:18" x14ac:dyDescent="0.25">
      <c r="A546" s="3" t="s">
        <v>43</v>
      </c>
      <c r="B546" s="4" t="s">
        <v>38</v>
      </c>
      <c r="C546" t="s">
        <v>49</v>
      </c>
      <c r="D546" t="s">
        <v>57</v>
      </c>
      <c r="E546">
        <v>7</v>
      </c>
      <c r="F546" t="str">
        <f t="shared" si="8"/>
        <v>Aggregate1-in-10June Monthly System Peak Day100% Cycling7</v>
      </c>
      <c r="G546" s="4">
        <v>5.9175709999999997</v>
      </c>
      <c r="H546" s="4">
        <v>5.9175709999999997</v>
      </c>
      <c r="I546" s="4">
        <v>62.973500000000001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>
        <v>9073</v>
      </c>
      <c r="P546" t="s">
        <v>58</v>
      </c>
      <c r="Q546" t="s">
        <v>60</v>
      </c>
      <c r="R546" t="s">
        <v>68</v>
      </c>
    </row>
    <row r="547" spans="1:18" x14ac:dyDescent="0.25">
      <c r="A547" s="3" t="s">
        <v>30</v>
      </c>
      <c r="B547" s="4" t="s">
        <v>38</v>
      </c>
      <c r="C547" t="s">
        <v>49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4">
        <v>0.19444230000000001</v>
      </c>
      <c r="H547" s="4">
        <v>0.19444230000000001</v>
      </c>
      <c r="I547" s="4">
        <v>62.490699999999997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>
        <v>12598</v>
      </c>
      <c r="P547" t="s">
        <v>58</v>
      </c>
      <c r="Q547" t="s">
        <v>60</v>
      </c>
      <c r="R547" t="s">
        <v>68</v>
      </c>
    </row>
    <row r="548" spans="1:18" x14ac:dyDescent="0.25">
      <c r="A548" s="3" t="s">
        <v>28</v>
      </c>
      <c r="B548" s="4" t="s">
        <v>38</v>
      </c>
      <c r="C548" t="s">
        <v>49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4">
        <v>0.79559610000000003</v>
      </c>
      <c r="H548" s="4">
        <v>0.79559610000000003</v>
      </c>
      <c r="I548" s="4">
        <v>62.490699999999997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>
        <v>12598</v>
      </c>
      <c r="P548" t="s">
        <v>58</v>
      </c>
      <c r="Q548" t="s">
        <v>60</v>
      </c>
      <c r="R548" t="s">
        <v>68</v>
      </c>
    </row>
    <row r="549" spans="1:18" x14ac:dyDescent="0.25">
      <c r="A549" s="3" t="s">
        <v>29</v>
      </c>
      <c r="B549" s="4" t="s">
        <v>38</v>
      </c>
      <c r="C549" t="s">
        <v>49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4">
        <v>0.68173850000000003</v>
      </c>
      <c r="H549" s="4">
        <v>0.68173850000000003</v>
      </c>
      <c r="I549" s="4">
        <v>62.490699999999997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>
        <v>12598</v>
      </c>
      <c r="P549" t="s">
        <v>58</v>
      </c>
      <c r="Q549" t="s">
        <v>60</v>
      </c>
      <c r="R549" t="s">
        <v>68</v>
      </c>
    </row>
    <row r="550" spans="1:18" x14ac:dyDescent="0.25">
      <c r="A550" s="3" t="s">
        <v>43</v>
      </c>
      <c r="B550" s="4" t="s">
        <v>38</v>
      </c>
      <c r="C550" t="s">
        <v>49</v>
      </c>
      <c r="D550" t="s">
        <v>31</v>
      </c>
      <c r="E550">
        <v>7</v>
      </c>
      <c r="F550" t="str">
        <f t="shared" si="8"/>
        <v>Aggregate1-in-10June Monthly System Peak Day50% Cycling7</v>
      </c>
      <c r="G550" s="4">
        <v>10.022919999999999</v>
      </c>
      <c r="H550" s="4">
        <v>10.022919999999999</v>
      </c>
      <c r="I550" s="4">
        <v>62.490699999999997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>
        <v>12598</v>
      </c>
      <c r="P550" t="s">
        <v>58</v>
      </c>
      <c r="Q550" t="s">
        <v>60</v>
      </c>
      <c r="R550" t="s">
        <v>68</v>
      </c>
    </row>
    <row r="551" spans="1:18" x14ac:dyDescent="0.25">
      <c r="A551" s="3" t="s">
        <v>30</v>
      </c>
      <c r="B551" s="4" t="s">
        <v>38</v>
      </c>
      <c r="C551" t="s">
        <v>49</v>
      </c>
      <c r="D551" t="s">
        <v>26</v>
      </c>
      <c r="E551">
        <v>7</v>
      </c>
      <c r="F551" t="str">
        <f t="shared" si="8"/>
        <v>Average Per Ton1-in-10June Monthly System Peak DayAll7</v>
      </c>
      <c r="G551" s="4">
        <v>0.17384450000000001</v>
      </c>
      <c r="H551" s="4">
        <v>0.17384450000000001</v>
      </c>
      <c r="I551" s="4">
        <v>62.692900000000002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>
        <v>21671</v>
      </c>
      <c r="P551" t="s">
        <v>58</v>
      </c>
      <c r="Q551" t="s">
        <v>60</v>
      </c>
    </row>
    <row r="552" spans="1:18" x14ac:dyDescent="0.25">
      <c r="A552" s="3" t="s">
        <v>28</v>
      </c>
      <c r="B552" s="4" t="s">
        <v>38</v>
      </c>
      <c r="C552" t="s">
        <v>49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4">
        <v>0.74033539999999998</v>
      </c>
      <c r="H552" s="4">
        <v>0.74033539999999998</v>
      </c>
      <c r="I552" s="4">
        <v>62.692900000000002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>
        <v>21671</v>
      </c>
      <c r="P552" t="s">
        <v>58</v>
      </c>
      <c r="Q552" t="s">
        <v>60</v>
      </c>
    </row>
    <row r="553" spans="1:18" x14ac:dyDescent="0.25">
      <c r="A553" s="3" t="s">
        <v>29</v>
      </c>
      <c r="B553" s="4" t="s">
        <v>38</v>
      </c>
      <c r="C553" t="s">
        <v>49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4">
        <v>0.61916519999999997</v>
      </c>
      <c r="H553" s="4">
        <v>0.61916519999999997</v>
      </c>
      <c r="I553" s="4">
        <v>62.692900000000002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>
        <v>21671</v>
      </c>
      <c r="P553" t="s">
        <v>58</v>
      </c>
      <c r="Q553" t="s">
        <v>60</v>
      </c>
    </row>
    <row r="554" spans="1:18" x14ac:dyDescent="0.25">
      <c r="A554" s="3" t="s">
        <v>43</v>
      </c>
      <c r="B554" s="4" t="s">
        <v>38</v>
      </c>
      <c r="C554" t="s">
        <v>49</v>
      </c>
      <c r="D554" t="s">
        <v>26</v>
      </c>
      <c r="E554">
        <v>7</v>
      </c>
      <c r="F554" t="str">
        <f t="shared" si="8"/>
        <v>Aggregate1-in-10June Monthly System Peak DayAll7</v>
      </c>
      <c r="G554" s="4">
        <v>16.043810000000001</v>
      </c>
      <c r="H554" s="4">
        <v>16.043810000000001</v>
      </c>
      <c r="I554" s="4">
        <v>62.692900000000002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>
        <v>21671</v>
      </c>
      <c r="P554" t="s">
        <v>58</v>
      </c>
      <c r="Q554" t="s">
        <v>60</v>
      </c>
    </row>
    <row r="555" spans="1:18" x14ac:dyDescent="0.25">
      <c r="A555" s="3" t="s">
        <v>30</v>
      </c>
      <c r="B555" s="4" t="s">
        <v>38</v>
      </c>
      <c r="C555" t="s">
        <v>50</v>
      </c>
      <c r="D555" t="s">
        <v>57</v>
      </c>
      <c r="E555">
        <v>7</v>
      </c>
      <c r="F555" t="str">
        <f t="shared" si="8"/>
        <v>Average Per Ton1-in-10May Monthly System Peak Day100% Cycling7</v>
      </c>
      <c r="G555" s="4">
        <v>0.161167</v>
      </c>
      <c r="H555" s="4">
        <v>0.161167</v>
      </c>
      <c r="I555" s="4">
        <v>63.685600000000001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>
        <v>9073</v>
      </c>
      <c r="P555" t="s">
        <v>58</v>
      </c>
      <c r="Q555" t="s">
        <v>60</v>
      </c>
      <c r="R555" t="s">
        <v>69</v>
      </c>
    </row>
    <row r="556" spans="1:18" x14ac:dyDescent="0.25">
      <c r="A556" s="3" t="s">
        <v>28</v>
      </c>
      <c r="B556" s="4" t="s">
        <v>38</v>
      </c>
      <c r="C556" t="s">
        <v>50</v>
      </c>
      <c r="D556" t="s">
        <v>57</v>
      </c>
      <c r="E556">
        <v>7</v>
      </c>
      <c r="F556" t="str">
        <f t="shared" si="8"/>
        <v>Average Per Premise1-in-10May Monthly System Peak Day100% Cycling7</v>
      </c>
      <c r="G556" s="4">
        <v>0.72370250000000003</v>
      </c>
      <c r="H556" s="4">
        <v>0.72370239999999997</v>
      </c>
      <c r="I556" s="4">
        <v>63.685600000000001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>
        <v>9073</v>
      </c>
      <c r="P556" t="s">
        <v>58</v>
      </c>
      <c r="Q556" t="s">
        <v>60</v>
      </c>
      <c r="R556" t="s">
        <v>69</v>
      </c>
    </row>
    <row r="557" spans="1:18" x14ac:dyDescent="0.25">
      <c r="A557" s="3" t="s">
        <v>29</v>
      </c>
      <c r="B557" s="4" t="s">
        <v>38</v>
      </c>
      <c r="C557" t="s">
        <v>50</v>
      </c>
      <c r="D557" t="s">
        <v>57</v>
      </c>
      <c r="E557">
        <v>7</v>
      </c>
      <c r="F557" t="str">
        <f t="shared" si="8"/>
        <v>Average Per Device1-in-10May Monthly System Peak Day100% Cycling7</v>
      </c>
      <c r="G557" s="4">
        <v>0.58574059999999994</v>
      </c>
      <c r="H557" s="4">
        <v>0.58574059999999994</v>
      </c>
      <c r="I557" s="4">
        <v>63.685600000000001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>
        <v>9073</v>
      </c>
      <c r="P557" t="s">
        <v>58</v>
      </c>
      <c r="Q557" t="s">
        <v>60</v>
      </c>
      <c r="R557" t="s">
        <v>69</v>
      </c>
    </row>
    <row r="558" spans="1:18" x14ac:dyDescent="0.25">
      <c r="A558" s="3" t="s">
        <v>43</v>
      </c>
      <c r="B558" s="4" t="s">
        <v>38</v>
      </c>
      <c r="C558" t="s">
        <v>50</v>
      </c>
      <c r="D558" t="s">
        <v>57</v>
      </c>
      <c r="E558">
        <v>7</v>
      </c>
      <c r="F558" t="str">
        <f t="shared" si="8"/>
        <v>Aggregate1-in-10May Monthly System Peak Day100% Cycling7</v>
      </c>
      <c r="G558" s="4">
        <v>6.5661519999999998</v>
      </c>
      <c r="H558" s="4">
        <v>6.5661519999999998</v>
      </c>
      <c r="I558" s="4">
        <v>63.685600000000001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>
        <v>9073</v>
      </c>
      <c r="P558" t="s">
        <v>58</v>
      </c>
      <c r="Q558" t="s">
        <v>60</v>
      </c>
      <c r="R558" t="s">
        <v>69</v>
      </c>
    </row>
    <row r="559" spans="1:18" x14ac:dyDescent="0.25">
      <c r="A559" s="3" t="s">
        <v>30</v>
      </c>
      <c r="B559" s="4" t="s">
        <v>38</v>
      </c>
      <c r="C559" t="s">
        <v>50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4">
        <v>0.2059762</v>
      </c>
      <c r="H559" s="4">
        <v>0.2059762</v>
      </c>
      <c r="I559" s="4">
        <v>63.345599999999997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>
        <v>12598</v>
      </c>
      <c r="P559" t="s">
        <v>58</v>
      </c>
      <c r="Q559" t="s">
        <v>60</v>
      </c>
      <c r="R559" t="s">
        <v>69</v>
      </c>
    </row>
    <row r="560" spans="1:18" x14ac:dyDescent="0.25">
      <c r="A560" s="3" t="s">
        <v>28</v>
      </c>
      <c r="B560" s="4" t="s">
        <v>38</v>
      </c>
      <c r="C560" t="s">
        <v>50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4">
        <v>0.8427888</v>
      </c>
      <c r="H560" s="4">
        <v>0.8427888</v>
      </c>
      <c r="I560" s="4">
        <v>63.345599999999997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>
        <v>12598</v>
      </c>
      <c r="P560" t="s">
        <v>58</v>
      </c>
      <c r="Q560" t="s">
        <v>60</v>
      </c>
      <c r="R560" t="s">
        <v>69</v>
      </c>
    </row>
    <row r="561" spans="1:18" x14ac:dyDescent="0.25">
      <c r="A561" s="3" t="s">
        <v>29</v>
      </c>
      <c r="B561" s="4" t="s">
        <v>38</v>
      </c>
      <c r="C561" t="s">
        <v>50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4">
        <v>0.72217750000000003</v>
      </c>
      <c r="H561" s="4">
        <v>0.72217750000000003</v>
      </c>
      <c r="I561" s="4">
        <v>63.345599999999997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>
        <v>12598</v>
      </c>
      <c r="P561" t="s">
        <v>58</v>
      </c>
      <c r="Q561" t="s">
        <v>60</v>
      </c>
      <c r="R561" t="s">
        <v>69</v>
      </c>
    </row>
    <row r="562" spans="1:18" x14ac:dyDescent="0.25">
      <c r="A562" s="3" t="s">
        <v>43</v>
      </c>
      <c r="B562" s="4" t="s">
        <v>38</v>
      </c>
      <c r="C562" t="s">
        <v>50</v>
      </c>
      <c r="D562" t="s">
        <v>31</v>
      </c>
      <c r="E562">
        <v>7</v>
      </c>
      <c r="F562" t="str">
        <f t="shared" si="8"/>
        <v>Aggregate1-in-10May Monthly System Peak Day50% Cycling7</v>
      </c>
      <c r="G562" s="4">
        <v>10.61745</v>
      </c>
      <c r="H562" s="4">
        <v>10.61745</v>
      </c>
      <c r="I562" s="4">
        <v>63.345599999999997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>
        <v>12598</v>
      </c>
      <c r="P562" t="s">
        <v>58</v>
      </c>
      <c r="Q562" t="s">
        <v>60</v>
      </c>
      <c r="R562" t="s">
        <v>69</v>
      </c>
    </row>
    <row r="563" spans="1:18" x14ac:dyDescent="0.25">
      <c r="A563" s="3" t="s">
        <v>30</v>
      </c>
      <c r="B563" s="4" t="s">
        <v>38</v>
      </c>
      <c r="C563" t="s">
        <v>50</v>
      </c>
      <c r="D563" t="s">
        <v>26</v>
      </c>
      <c r="E563">
        <v>7</v>
      </c>
      <c r="F563" t="str">
        <f t="shared" si="8"/>
        <v>Average Per Ton1-in-10May Monthly System Peak DayAll7</v>
      </c>
      <c r="G563" s="4">
        <v>0.18721460000000001</v>
      </c>
      <c r="H563" s="4">
        <v>0.18721460000000001</v>
      </c>
      <c r="I563" s="4">
        <v>63.487900000000003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>
        <v>21671</v>
      </c>
      <c r="P563" t="s">
        <v>58</v>
      </c>
      <c r="Q563" t="s">
        <v>60</v>
      </c>
    </row>
    <row r="564" spans="1:18" x14ac:dyDescent="0.25">
      <c r="A564" s="3" t="s">
        <v>28</v>
      </c>
      <c r="B564" s="4" t="s">
        <v>38</v>
      </c>
      <c r="C564" t="s">
        <v>50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4">
        <v>0.79727349999999997</v>
      </c>
      <c r="H564" s="4">
        <v>0.79727340000000002</v>
      </c>
      <c r="I564" s="4">
        <v>63.487900000000003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>
        <v>21671</v>
      </c>
      <c r="P564" t="s">
        <v>58</v>
      </c>
      <c r="Q564" t="s">
        <v>60</v>
      </c>
    </row>
    <row r="565" spans="1:18" x14ac:dyDescent="0.25">
      <c r="A565" s="3" t="s">
        <v>29</v>
      </c>
      <c r="B565" s="4" t="s">
        <v>38</v>
      </c>
      <c r="C565" t="s">
        <v>50</v>
      </c>
      <c r="D565" t="s">
        <v>26</v>
      </c>
      <c r="E565">
        <v>7</v>
      </c>
      <c r="F565" t="str">
        <f t="shared" si="8"/>
        <v>Average Per Device1-in-10May Monthly System Peak DayAll7</v>
      </c>
      <c r="G565" s="4">
        <v>0.66678420000000005</v>
      </c>
      <c r="H565" s="4">
        <v>0.66678420000000005</v>
      </c>
      <c r="I565" s="4">
        <v>63.487900000000003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>
        <v>21671</v>
      </c>
      <c r="P565" t="s">
        <v>58</v>
      </c>
      <c r="Q565" t="s">
        <v>60</v>
      </c>
    </row>
    <row r="566" spans="1:18" x14ac:dyDescent="0.25">
      <c r="A566" s="3" t="s">
        <v>43</v>
      </c>
      <c r="B566" s="4" t="s">
        <v>38</v>
      </c>
      <c r="C566" t="s">
        <v>50</v>
      </c>
      <c r="D566" t="s">
        <v>26</v>
      </c>
      <c r="E566">
        <v>7</v>
      </c>
      <c r="F566" t="str">
        <f t="shared" si="8"/>
        <v>Aggregate1-in-10May Monthly System Peak DayAll7</v>
      </c>
      <c r="G566" s="4">
        <v>17.277709999999999</v>
      </c>
      <c r="H566" s="4">
        <v>17.277709999999999</v>
      </c>
      <c r="I566" s="4">
        <v>63.487900000000003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>
        <v>21671</v>
      </c>
      <c r="P566" t="s">
        <v>58</v>
      </c>
      <c r="Q566" t="s">
        <v>60</v>
      </c>
    </row>
    <row r="567" spans="1:18" x14ac:dyDescent="0.25">
      <c r="A567" s="3" t="s">
        <v>30</v>
      </c>
      <c r="B567" s="4" t="s">
        <v>38</v>
      </c>
      <c r="C567" t="s">
        <v>51</v>
      </c>
      <c r="D567" t="s">
        <v>57</v>
      </c>
      <c r="E567">
        <v>7</v>
      </c>
      <c r="F567" t="str">
        <f t="shared" si="8"/>
        <v>Average Per Ton1-in-10October Monthly System Peak Day100% Cycling7</v>
      </c>
      <c r="G567" s="4">
        <v>0.16327530000000001</v>
      </c>
      <c r="H567" s="4">
        <v>0.16327530000000001</v>
      </c>
      <c r="I567" s="4">
        <v>64.510800000000003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>
        <v>9073</v>
      </c>
      <c r="P567" t="s">
        <v>58</v>
      </c>
      <c r="Q567" t="s">
        <v>60</v>
      </c>
      <c r="R567" t="s">
        <v>70</v>
      </c>
    </row>
    <row r="568" spans="1:18" x14ac:dyDescent="0.25">
      <c r="A568" s="3" t="s">
        <v>28</v>
      </c>
      <c r="B568" s="4" t="s">
        <v>38</v>
      </c>
      <c r="C568" t="s">
        <v>51</v>
      </c>
      <c r="D568" t="s">
        <v>57</v>
      </c>
      <c r="E568">
        <v>7</v>
      </c>
      <c r="F568" t="str">
        <f t="shared" si="8"/>
        <v>Average Per Premise1-in-10October Monthly System Peak Day100% Cycling7</v>
      </c>
      <c r="G568" s="4">
        <v>0.73316959999999998</v>
      </c>
      <c r="H568" s="4">
        <v>0.73316970000000004</v>
      </c>
      <c r="I568" s="4">
        <v>64.510800000000003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>
        <v>9073</v>
      </c>
      <c r="P568" t="s">
        <v>58</v>
      </c>
      <c r="Q568" t="s">
        <v>60</v>
      </c>
      <c r="R568" t="s">
        <v>70</v>
      </c>
    </row>
    <row r="569" spans="1:18" x14ac:dyDescent="0.25">
      <c r="A569" s="3" t="s">
        <v>29</v>
      </c>
      <c r="B569" s="4" t="s">
        <v>38</v>
      </c>
      <c r="C569" t="s">
        <v>51</v>
      </c>
      <c r="D569" t="s">
        <v>57</v>
      </c>
      <c r="E569">
        <v>7</v>
      </c>
      <c r="F569" t="str">
        <f t="shared" si="8"/>
        <v>Average Per Device1-in-10October Monthly System Peak Day100% Cycling7</v>
      </c>
      <c r="G569" s="4">
        <v>0.59340309999999996</v>
      </c>
      <c r="H569" s="4">
        <v>0.59340309999999996</v>
      </c>
      <c r="I569" s="4">
        <v>64.510800000000003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>
        <v>9073</v>
      </c>
      <c r="P569" t="s">
        <v>58</v>
      </c>
      <c r="Q569" t="s">
        <v>60</v>
      </c>
      <c r="R569" t="s">
        <v>70</v>
      </c>
    </row>
    <row r="570" spans="1:18" x14ac:dyDescent="0.25">
      <c r="A570" s="3" t="s">
        <v>43</v>
      </c>
      <c r="B570" s="4" t="s">
        <v>38</v>
      </c>
      <c r="C570" t="s">
        <v>51</v>
      </c>
      <c r="D570" t="s">
        <v>57</v>
      </c>
      <c r="E570">
        <v>7</v>
      </c>
      <c r="F570" t="str">
        <f t="shared" si="8"/>
        <v>Aggregate1-in-10October Monthly System Peak Day100% Cycling7</v>
      </c>
      <c r="G570" s="4">
        <v>6.6520479999999997</v>
      </c>
      <c r="H570" s="4">
        <v>6.6520479999999997</v>
      </c>
      <c r="I570" s="4">
        <v>64.510800000000003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>
        <v>9073</v>
      </c>
      <c r="P570" t="s">
        <v>58</v>
      </c>
      <c r="Q570" t="s">
        <v>60</v>
      </c>
      <c r="R570" t="s">
        <v>70</v>
      </c>
    </row>
    <row r="571" spans="1:18" x14ac:dyDescent="0.25">
      <c r="A571" s="3" t="s">
        <v>30</v>
      </c>
      <c r="B571" s="4" t="s">
        <v>38</v>
      </c>
      <c r="C571" t="s">
        <v>51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4">
        <v>0.20779510000000001</v>
      </c>
      <c r="H571" s="4">
        <v>0.20779510000000001</v>
      </c>
      <c r="I571" s="4">
        <v>64.257400000000004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>
        <v>12598</v>
      </c>
      <c r="P571" t="s">
        <v>58</v>
      </c>
      <c r="Q571" t="s">
        <v>60</v>
      </c>
      <c r="R571" t="s">
        <v>70</v>
      </c>
    </row>
    <row r="572" spans="1:18" x14ac:dyDescent="0.25">
      <c r="A572" s="3" t="s">
        <v>28</v>
      </c>
      <c r="B572" s="4" t="s">
        <v>38</v>
      </c>
      <c r="C572" t="s">
        <v>51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4">
        <v>0.85023139999999997</v>
      </c>
      <c r="H572" s="4">
        <v>0.85023150000000003</v>
      </c>
      <c r="I572" s="4">
        <v>64.257400000000004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>
        <v>12598</v>
      </c>
      <c r="P572" t="s">
        <v>58</v>
      </c>
      <c r="Q572" t="s">
        <v>60</v>
      </c>
      <c r="R572" t="s">
        <v>70</v>
      </c>
    </row>
    <row r="573" spans="1:18" x14ac:dyDescent="0.25">
      <c r="A573" s="3" t="s">
        <v>29</v>
      </c>
      <c r="B573" s="4" t="s">
        <v>38</v>
      </c>
      <c r="C573" t="s">
        <v>51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4">
        <v>0.72855499999999995</v>
      </c>
      <c r="H573" s="4">
        <v>0.72855499999999995</v>
      </c>
      <c r="I573" s="4">
        <v>64.257400000000004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>
        <v>12598</v>
      </c>
      <c r="P573" t="s">
        <v>58</v>
      </c>
      <c r="Q573" t="s">
        <v>60</v>
      </c>
      <c r="R573" t="s">
        <v>70</v>
      </c>
    </row>
    <row r="574" spans="1:18" x14ac:dyDescent="0.25">
      <c r="A574" s="3" t="s">
        <v>43</v>
      </c>
      <c r="B574" s="4" t="s">
        <v>38</v>
      </c>
      <c r="C574" t="s">
        <v>51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4">
        <v>10.711220000000001</v>
      </c>
      <c r="H574" s="4">
        <v>10.711220000000001</v>
      </c>
      <c r="I574" s="4">
        <v>64.257400000000004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>
        <v>12598</v>
      </c>
      <c r="P574" t="s">
        <v>58</v>
      </c>
      <c r="Q574" t="s">
        <v>60</v>
      </c>
      <c r="R574" t="s">
        <v>70</v>
      </c>
    </row>
    <row r="575" spans="1:18" x14ac:dyDescent="0.25">
      <c r="A575" s="3" t="s">
        <v>30</v>
      </c>
      <c r="B575" s="4" t="s">
        <v>38</v>
      </c>
      <c r="C575" t="s">
        <v>51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4">
        <v>0.18915470000000001</v>
      </c>
      <c r="H575" s="4">
        <v>0.18915470000000001</v>
      </c>
      <c r="I575" s="4">
        <v>64.363500000000002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>
        <v>21671</v>
      </c>
      <c r="P575" t="s">
        <v>58</v>
      </c>
      <c r="Q575" t="s">
        <v>60</v>
      </c>
    </row>
    <row r="576" spans="1:18" x14ac:dyDescent="0.25">
      <c r="A576" s="3" t="s">
        <v>28</v>
      </c>
      <c r="B576" s="4" t="s">
        <v>38</v>
      </c>
      <c r="C576" t="s">
        <v>51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4">
        <v>0.80553560000000002</v>
      </c>
      <c r="H576" s="4">
        <v>0.80553569999999997</v>
      </c>
      <c r="I576" s="4">
        <v>64.363500000000002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>
        <v>21671</v>
      </c>
      <c r="P576" t="s">
        <v>58</v>
      </c>
      <c r="Q576" t="s">
        <v>60</v>
      </c>
    </row>
    <row r="577" spans="1:18" x14ac:dyDescent="0.25">
      <c r="A577" s="3" t="s">
        <v>29</v>
      </c>
      <c r="B577" s="4" t="s">
        <v>38</v>
      </c>
      <c r="C577" t="s">
        <v>51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4">
        <v>0.67369409999999996</v>
      </c>
      <c r="H577" s="4">
        <v>0.67369420000000002</v>
      </c>
      <c r="I577" s="4">
        <v>64.363500000000002</v>
      </c>
      <c r="J577" s="4">
        <v>0</v>
      </c>
      <c r="K577" s="4">
        <v>0</v>
      </c>
      <c r="L577" s="4">
        <v>0</v>
      </c>
      <c r="M577" s="4">
        <v>0</v>
      </c>
      <c r="N577" s="4">
        <v>0</v>
      </c>
      <c r="O577">
        <v>21671</v>
      </c>
      <c r="P577" t="s">
        <v>58</v>
      </c>
      <c r="Q577" t="s">
        <v>60</v>
      </c>
    </row>
    <row r="578" spans="1:18" x14ac:dyDescent="0.25">
      <c r="A578" t="s">
        <v>43</v>
      </c>
      <c r="B578" t="s">
        <v>38</v>
      </c>
      <c r="C578" t="s">
        <v>51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17.456759999999999</v>
      </c>
      <c r="H578">
        <v>17.456759999999999</v>
      </c>
      <c r="I578">
        <v>64.363500000000002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21671</v>
      </c>
      <c r="P578" t="s">
        <v>58</v>
      </c>
      <c r="Q578" t="s">
        <v>60</v>
      </c>
    </row>
    <row r="579" spans="1:18" x14ac:dyDescent="0.25">
      <c r="A579" t="s">
        <v>30</v>
      </c>
      <c r="B579" t="s">
        <v>38</v>
      </c>
      <c r="C579" t="s">
        <v>52</v>
      </c>
      <c r="D579" t="s">
        <v>57</v>
      </c>
      <c r="E579">
        <v>7</v>
      </c>
      <c r="F579" t="str">
        <f t="shared" ref="F579:F642" si="9">CONCATENATE(A579,B579,C579,D579,E579)</f>
        <v>Average Per Ton1-in-10September Monthly System Peak Day100% Cycling7</v>
      </c>
      <c r="G579">
        <v>0.19503100000000001</v>
      </c>
      <c r="H579">
        <v>0.19503100000000001</v>
      </c>
      <c r="I579">
        <v>71.671400000000006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9073</v>
      </c>
      <c r="P579" t="s">
        <v>58</v>
      </c>
      <c r="Q579" t="s">
        <v>60</v>
      </c>
      <c r="R579" t="s">
        <v>71</v>
      </c>
    </row>
    <row r="580" spans="1:18" x14ac:dyDescent="0.25">
      <c r="A580" t="s">
        <v>28</v>
      </c>
      <c r="B580" t="s">
        <v>38</v>
      </c>
      <c r="C580" t="s">
        <v>52</v>
      </c>
      <c r="D580" t="s">
        <v>57</v>
      </c>
      <c r="E580">
        <v>7</v>
      </c>
      <c r="F580" t="str">
        <f t="shared" si="9"/>
        <v>Average Per Premise1-in-10September Monthly System Peak Day100% Cycling7</v>
      </c>
      <c r="G580">
        <v>0.87576520000000002</v>
      </c>
      <c r="H580">
        <v>0.87576520000000002</v>
      </c>
      <c r="I580">
        <v>71.671400000000006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9073</v>
      </c>
      <c r="P580" t="s">
        <v>58</v>
      </c>
      <c r="Q580" t="s">
        <v>60</v>
      </c>
      <c r="R580" t="s">
        <v>71</v>
      </c>
    </row>
    <row r="581" spans="1:18" x14ac:dyDescent="0.25">
      <c r="A581" t="s">
        <v>29</v>
      </c>
      <c r="B581" t="s">
        <v>38</v>
      </c>
      <c r="C581" t="s">
        <v>52</v>
      </c>
      <c r="D581" t="s">
        <v>57</v>
      </c>
      <c r="E581">
        <v>7</v>
      </c>
      <c r="F581" t="str">
        <f t="shared" si="9"/>
        <v>Average Per Device1-in-10September Monthly System Peak Day100% Cycling7</v>
      </c>
      <c r="G581">
        <v>0.70881510000000003</v>
      </c>
      <c r="H581">
        <v>0.70881510000000003</v>
      </c>
      <c r="I581">
        <v>71.671400000000006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9073</v>
      </c>
      <c r="P581" t="s">
        <v>58</v>
      </c>
      <c r="Q581" t="s">
        <v>60</v>
      </c>
      <c r="R581" t="s">
        <v>71</v>
      </c>
    </row>
    <row r="582" spans="1:18" x14ac:dyDescent="0.25">
      <c r="A582" t="s">
        <v>43</v>
      </c>
      <c r="B582" t="s">
        <v>38</v>
      </c>
      <c r="C582" t="s">
        <v>52</v>
      </c>
      <c r="D582" t="s">
        <v>57</v>
      </c>
      <c r="E582">
        <v>7</v>
      </c>
      <c r="F582" t="str">
        <f t="shared" si="9"/>
        <v>Aggregate1-in-10September Monthly System Peak Day100% Cycling7</v>
      </c>
      <c r="G582">
        <v>7.9458169999999999</v>
      </c>
      <c r="H582">
        <v>7.9458169999999999</v>
      </c>
      <c r="I582">
        <v>71.671400000000006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9073</v>
      </c>
      <c r="P582" t="s">
        <v>58</v>
      </c>
      <c r="Q582" t="s">
        <v>60</v>
      </c>
      <c r="R582" t="s">
        <v>71</v>
      </c>
    </row>
    <row r="583" spans="1:18" x14ac:dyDescent="0.25">
      <c r="A583" t="s">
        <v>30</v>
      </c>
      <c r="B583" t="s">
        <v>38</v>
      </c>
      <c r="C583" t="s">
        <v>52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0.23242679999999999</v>
      </c>
      <c r="H583">
        <v>0.23242679999999999</v>
      </c>
      <c r="I583">
        <v>71.586399999999998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12598</v>
      </c>
      <c r="P583" t="s">
        <v>58</v>
      </c>
      <c r="Q583" t="s">
        <v>60</v>
      </c>
      <c r="R583" t="s">
        <v>71</v>
      </c>
    </row>
    <row r="584" spans="1:18" x14ac:dyDescent="0.25">
      <c r="A584" t="s">
        <v>28</v>
      </c>
      <c r="B584" t="s">
        <v>38</v>
      </c>
      <c r="C584" t="s">
        <v>52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0.95101619999999998</v>
      </c>
      <c r="H584">
        <v>0.95101619999999998</v>
      </c>
      <c r="I584">
        <v>71.586399999999998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12598</v>
      </c>
      <c r="P584" t="s">
        <v>58</v>
      </c>
      <c r="Q584" t="s">
        <v>60</v>
      </c>
      <c r="R584" t="s">
        <v>71</v>
      </c>
    </row>
    <row r="585" spans="1:18" x14ac:dyDescent="0.25">
      <c r="A585" t="s">
        <v>29</v>
      </c>
      <c r="B585" t="s">
        <v>38</v>
      </c>
      <c r="C585" t="s">
        <v>52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0.81491650000000004</v>
      </c>
      <c r="H585">
        <v>0.81491650000000004</v>
      </c>
      <c r="I585">
        <v>71.586399999999998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12598</v>
      </c>
      <c r="P585" t="s">
        <v>58</v>
      </c>
      <c r="Q585" t="s">
        <v>60</v>
      </c>
      <c r="R585" t="s">
        <v>71</v>
      </c>
    </row>
    <row r="586" spans="1:18" x14ac:dyDescent="0.25">
      <c r="A586" t="s">
        <v>43</v>
      </c>
      <c r="B586" t="s">
        <v>38</v>
      </c>
      <c r="C586" t="s">
        <v>52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11.9809</v>
      </c>
      <c r="H586">
        <v>11.9809</v>
      </c>
      <c r="I586">
        <v>71.586399999999998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12598</v>
      </c>
      <c r="P586" t="s">
        <v>58</v>
      </c>
      <c r="Q586" t="s">
        <v>60</v>
      </c>
      <c r="R586" t="s">
        <v>71</v>
      </c>
    </row>
    <row r="587" spans="1:18" x14ac:dyDescent="0.25">
      <c r="A587" t="s">
        <v>30</v>
      </c>
      <c r="B587" t="s">
        <v>38</v>
      </c>
      <c r="C587" t="s">
        <v>52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0.2167692</v>
      </c>
      <c r="H587">
        <v>0.2167692</v>
      </c>
      <c r="I587">
        <v>71.622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21671</v>
      </c>
      <c r="P587" t="s">
        <v>58</v>
      </c>
      <c r="Q587" t="s">
        <v>60</v>
      </c>
    </row>
    <row r="588" spans="1:18" x14ac:dyDescent="0.25">
      <c r="A588" t="s">
        <v>28</v>
      </c>
      <c r="B588" t="s">
        <v>38</v>
      </c>
      <c r="C588" t="s">
        <v>52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0.92313489999999998</v>
      </c>
      <c r="H588">
        <v>0.92313489999999998</v>
      </c>
      <c r="I588">
        <v>71.622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21671</v>
      </c>
      <c r="P588" t="s">
        <v>58</v>
      </c>
      <c r="Q588" t="s">
        <v>60</v>
      </c>
    </row>
    <row r="589" spans="1:18" x14ac:dyDescent="0.25">
      <c r="A589" t="s">
        <v>29</v>
      </c>
      <c r="B589" t="s">
        <v>38</v>
      </c>
      <c r="C589" t="s">
        <v>52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0.77204600000000001</v>
      </c>
      <c r="H589">
        <v>0.77204600000000001</v>
      </c>
      <c r="I589">
        <v>71.622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21671</v>
      </c>
      <c r="P589" t="s">
        <v>58</v>
      </c>
      <c r="Q589" t="s">
        <v>60</v>
      </c>
    </row>
    <row r="590" spans="1:18" x14ac:dyDescent="0.25">
      <c r="A590" t="s">
        <v>43</v>
      </c>
      <c r="B590" t="s">
        <v>38</v>
      </c>
      <c r="C590" t="s">
        <v>52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20.00526</v>
      </c>
      <c r="H590">
        <v>20.00526</v>
      </c>
      <c r="I590">
        <v>71.622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21671</v>
      </c>
      <c r="P590" t="s">
        <v>58</v>
      </c>
      <c r="Q590" t="s">
        <v>60</v>
      </c>
    </row>
    <row r="591" spans="1:18" x14ac:dyDescent="0.25">
      <c r="A591" t="s">
        <v>30</v>
      </c>
      <c r="B591" t="s">
        <v>38</v>
      </c>
      <c r="C591" t="s">
        <v>47</v>
      </c>
      <c r="D591" t="s">
        <v>57</v>
      </c>
      <c r="E591">
        <v>8</v>
      </c>
      <c r="F591" t="str">
        <f t="shared" si="9"/>
        <v>Average Per Ton1-in-10August Monthly System Peak Day100% Cycling8</v>
      </c>
      <c r="G591">
        <v>0.185479</v>
      </c>
      <c r="H591">
        <v>0.185479</v>
      </c>
      <c r="I591">
        <v>72.253699999999995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9073</v>
      </c>
      <c r="P591" t="s">
        <v>58</v>
      </c>
      <c r="Q591" t="s">
        <v>60</v>
      </c>
      <c r="R591" t="s">
        <v>66</v>
      </c>
    </row>
    <row r="592" spans="1:18" x14ac:dyDescent="0.25">
      <c r="A592" t="s">
        <v>28</v>
      </c>
      <c r="B592" t="s">
        <v>38</v>
      </c>
      <c r="C592" t="s">
        <v>47</v>
      </c>
      <c r="D592" t="s">
        <v>57</v>
      </c>
      <c r="E592">
        <v>8</v>
      </c>
      <c r="F592" t="str">
        <f t="shared" si="9"/>
        <v>Average Per Premise1-in-10August Monthly System Peak Day100% Cycling8</v>
      </c>
      <c r="G592">
        <v>0.83287270000000002</v>
      </c>
      <c r="H592">
        <v>0.83287270000000002</v>
      </c>
      <c r="I592">
        <v>72.253699999999995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9073</v>
      </c>
      <c r="P592" t="s">
        <v>58</v>
      </c>
      <c r="Q592" t="s">
        <v>60</v>
      </c>
      <c r="R592" t="s">
        <v>66</v>
      </c>
    </row>
    <row r="593" spans="1:18" x14ac:dyDescent="0.25">
      <c r="A593" t="s">
        <v>29</v>
      </c>
      <c r="B593" t="s">
        <v>38</v>
      </c>
      <c r="C593" t="s">
        <v>47</v>
      </c>
      <c r="D593" t="s">
        <v>57</v>
      </c>
      <c r="E593">
        <v>8</v>
      </c>
      <c r="F593" t="str">
        <f t="shared" si="9"/>
        <v>Average Per Device1-in-10August Monthly System Peak Day100% Cycling8</v>
      </c>
      <c r="G593">
        <v>0.67409940000000002</v>
      </c>
      <c r="H593">
        <v>0.67409940000000002</v>
      </c>
      <c r="I593">
        <v>72.253699999999995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9073</v>
      </c>
      <c r="P593" t="s">
        <v>58</v>
      </c>
      <c r="Q593" t="s">
        <v>60</v>
      </c>
      <c r="R593" t="s">
        <v>66</v>
      </c>
    </row>
    <row r="594" spans="1:18" x14ac:dyDescent="0.25">
      <c r="A594" t="s">
        <v>43</v>
      </c>
      <c r="B594" t="s">
        <v>38</v>
      </c>
      <c r="C594" t="s">
        <v>47</v>
      </c>
      <c r="D594" t="s">
        <v>57</v>
      </c>
      <c r="E594">
        <v>8</v>
      </c>
      <c r="F594" t="str">
        <f t="shared" si="9"/>
        <v>Aggregate1-in-10August Monthly System Peak Day100% Cycling8</v>
      </c>
      <c r="G594">
        <v>7.556654</v>
      </c>
      <c r="H594">
        <v>7.556654</v>
      </c>
      <c r="I594">
        <v>72.253699999999995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9073</v>
      </c>
      <c r="P594" t="s">
        <v>58</v>
      </c>
      <c r="Q594" t="s">
        <v>60</v>
      </c>
      <c r="R594" t="s">
        <v>66</v>
      </c>
    </row>
    <row r="595" spans="1:18" x14ac:dyDescent="0.25">
      <c r="A595" t="s">
        <v>30</v>
      </c>
      <c r="B595" t="s">
        <v>38</v>
      </c>
      <c r="C595" t="s">
        <v>47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0.23138130000000001</v>
      </c>
      <c r="H595">
        <v>0.23138130000000001</v>
      </c>
      <c r="I595">
        <v>72.326300000000003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12598</v>
      </c>
      <c r="P595" t="s">
        <v>58</v>
      </c>
      <c r="Q595" t="s">
        <v>60</v>
      </c>
      <c r="R595" t="s">
        <v>66</v>
      </c>
    </row>
    <row r="596" spans="1:18" x14ac:dyDescent="0.25">
      <c r="A596" t="s">
        <v>28</v>
      </c>
      <c r="B596" t="s">
        <v>38</v>
      </c>
      <c r="C596" t="s">
        <v>47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0.94673870000000004</v>
      </c>
      <c r="H596">
        <v>0.94673870000000004</v>
      </c>
      <c r="I596">
        <v>72.326300000000003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12598</v>
      </c>
      <c r="P596" t="s">
        <v>58</v>
      </c>
      <c r="Q596" t="s">
        <v>60</v>
      </c>
      <c r="R596" t="s">
        <v>66</v>
      </c>
    </row>
    <row r="597" spans="1:18" x14ac:dyDescent="0.25">
      <c r="A597" t="s">
        <v>29</v>
      </c>
      <c r="B597" t="s">
        <v>38</v>
      </c>
      <c r="C597" t="s">
        <v>47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0.8112511</v>
      </c>
      <c r="H597">
        <v>0.8112511</v>
      </c>
      <c r="I597">
        <v>72.326300000000003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12598</v>
      </c>
      <c r="P597" t="s">
        <v>58</v>
      </c>
      <c r="Q597" t="s">
        <v>60</v>
      </c>
      <c r="R597" t="s">
        <v>66</v>
      </c>
    </row>
    <row r="598" spans="1:18" x14ac:dyDescent="0.25">
      <c r="A598" t="s">
        <v>43</v>
      </c>
      <c r="B598" t="s">
        <v>38</v>
      </c>
      <c r="C598" t="s">
        <v>47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11.927009999999999</v>
      </c>
      <c r="H598">
        <v>11.927009999999999</v>
      </c>
      <c r="I598">
        <v>72.326300000000003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12598</v>
      </c>
      <c r="P598" t="s">
        <v>58</v>
      </c>
      <c r="Q598" t="s">
        <v>60</v>
      </c>
      <c r="R598" t="s">
        <v>66</v>
      </c>
    </row>
    <row r="599" spans="1:18" x14ac:dyDescent="0.25">
      <c r="A599" t="s">
        <v>30</v>
      </c>
      <c r="B599" t="s">
        <v>38</v>
      </c>
      <c r="C599" t="s">
        <v>47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0.21216199999999999</v>
      </c>
      <c r="H599">
        <v>0.21216199999999999</v>
      </c>
      <c r="I599">
        <v>72.295900000000003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21671</v>
      </c>
      <c r="P599" t="s">
        <v>58</v>
      </c>
      <c r="Q599" t="s">
        <v>60</v>
      </c>
    </row>
    <row r="600" spans="1:18" x14ac:dyDescent="0.25">
      <c r="A600" t="s">
        <v>28</v>
      </c>
      <c r="B600" t="s">
        <v>38</v>
      </c>
      <c r="C600" t="s">
        <v>47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0.90351490000000001</v>
      </c>
      <c r="H600">
        <v>0.90351490000000001</v>
      </c>
      <c r="I600">
        <v>72.295900000000003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21671</v>
      </c>
      <c r="P600" t="s">
        <v>58</v>
      </c>
      <c r="Q600" t="s">
        <v>60</v>
      </c>
    </row>
    <row r="601" spans="1:18" x14ac:dyDescent="0.25">
      <c r="A601" t="s">
        <v>29</v>
      </c>
      <c r="B601" t="s">
        <v>38</v>
      </c>
      <c r="C601" t="s">
        <v>47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0.75563720000000001</v>
      </c>
      <c r="H601">
        <v>0.75563720000000001</v>
      </c>
      <c r="I601">
        <v>72.295900000000003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21671</v>
      </c>
      <c r="P601" t="s">
        <v>58</v>
      </c>
      <c r="Q601" t="s">
        <v>60</v>
      </c>
    </row>
    <row r="602" spans="1:18" x14ac:dyDescent="0.25">
      <c r="A602" t="s">
        <v>43</v>
      </c>
      <c r="B602" t="s">
        <v>38</v>
      </c>
      <c r="C602" t="s">
        <v>47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19.580069999999999</v>
      </c>
      <c r="H602">
        <v>19.580069999999999</v>
      </c>
      <c r="I602">
        <v>72.295900000000003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21671</v>
      </c>
      <c r="P602" t="s">
        <v>58</v>
      </c>
      <c r="Q602" t="s">
        <v>60</v>
      </c>
    </row>
    <row r="603" spans="1:18" x14ac:dyDescent="0.25">
      <c r="A603" t="s">
        <v>30</v>
      </c>
      <c r="B603" t="s">
        <v>38</v>
      </c>
      <c r="C603" t="s">
        <v>37</v>
      </c>
      <c r="D603" t="s">
        <v>57</v>
      </c>
      <c r="E603">
        <v>8</v>
      </c>
      <c r="F603" t="str">
        <f t="shared" si="9"/>
        <v>Average Per Ton1-in-10August Typical Event Day100% Cycling8</v>
      </c>
      <c r="G603">
        <v>0.17962810000000001</v>
      </c>
      <c r="H603">
        <v>0.17962810000000001</v>
      </c>
      <c r="I603">
        <v>71.9876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9073</v>
      </c>
      <c r="P603" t="s">
        <v>58</v>
      </c>
      <c r="Q603" t="s">
        <v>60</v>
      </c>
      <c r="R603" t="s">
        <v>66</v>
      </c>
    </row>
    <row r="604" spans="1:18" x14ac:dyDescent="0.25">
      <c r="A604" t="s">
        <v>28</v>
      </c>
      <c r="B604" t="s">
        <v>38</v>
      </c>
      <c r="C604" t="s">
        <v>37</v>
      </c>
      <c r="D604" t="s">
        <v>57</v>
      </c>
      <c r="E604">
        <v>8</v>
      </c>
      <c r="F604" t="str">
        <f t="shared" si="9"/>
        <v>Average Per Premise1-in-10August Typical Event Day100% Cycling8</v>
      </c>
      <c r="G604">
        <v>0.80659990000000004</v>
      </c>
      <c r="H604">
        <v>0.80659990000000004</v>
      </c>
      <c r="I604">
        <v>71.9876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9073</v>
      </c>
      <c r="P604" t="s">
        <v>58</v>
      </c>
      <c r="Q604" t="s">
        <v>60</v>
      </c>
      <c r="R604" t="s">
        <v>66</v>
      </c>
    </row>
    <row r="605" spans="1:18" x14ac:dyDescent="0.25">
      <c r="A605" t="s">
        <v>29</v>
      </c>
      <c r="B605" t="s">
        <v>38</v>
      </c>
      <c r="C605" t="s">
        <v>37</v>
      </c>
      <c r="D605" t="s">
        <v>57</v>
      </c>
      <c r="E605">
        <v>8</v>
      </c>
      <c r="F605" t="str">
        <f t="shared" si="9"/>
        <v>Average Per Device1-in-10August Typical Event Day100% Cycling8</v>
      </c>
      <c r="G605">
        <v>0.6528351</v>
      </c>
      <c r="H605">
        <v>0.6528351</v>
      </c>
      <c r="I605">
        <v>71.9876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9073</v>
      </c>
      <c r="P605" t="s">
        <v>58</v>
      </c>
      <c r="Q605" t="s">
        <v>60</v>
      </c>
      <c r="R605" t="s">
        <v>66</v>
      </c>
    </row>
    <row r="606" spans="1:18" x14ac:dyDescent="0.25">
      <c r="A606" t="s">
        <v>43</v>
      </c>
      <c r="B606" t="s">
        <v>38</v>
      </c>
      <c r="C606" t="s">
        <v>37</v>
      </c>
      <c r="D606" t="s">
        <v>57</v>
      </c>
      <c r="E606">
        <v>8</v>
      </c>
      <c r="F606" t="str">
        <f t="shared" si="9"/>
        <v>Aggregate1-in-10August Typical Event Day100% Cycling8</v>
      </c>
      <c r="G606">
        <v>7.3182809999999998</v>
      </c>
      <c r="H606">
        <v>7.3182809999999998</v>
      </c>
      <c r="I606">
        <v>71.9876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9073</v>
      </c>
      <c r="P606" t="s">
        <v>58</v>
      </c>
      <c r="Q606" t="s">
        <v>60</v>
      </c>
      <c r="R606" t="s">
        <v>66</v>
      </c>
    </row>
    <row r="607" spans="1:18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0.22734209999999999</v>
      </c>
      <c r="H607">
        <v>0.22734209999999999</v>
      </c>
      <c r="I607">
        <v>72.1053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12598</v>
      </c>
      <c r="P607" t="s">
        <v>58</v>
      </c>
      <c r="Q607" t="s">
        <v>60</v>
      </c>
      <c r="R607" t="s">
        <v>66</v>
      </c>
    </row>
    <row r="608" spans="1:18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0.93021149999999997</v>
      </c>
      <c r="H608">
        <v>0.93021149999999997</v>
      </c>
      <c r="I608">
        <v>72.1053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12598</v>
      </c>
      <c r="P608" t="s">
        <v>58</v>
      </c>
      <c r="Q608" t="s">
        <v>60</v>
      </c>
      <c r="R608" t="s">
        <v>66</v>
      </c>
    </row>
    <row r="609" spans="1:18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0.79708920000000005</v>
      </c>
      <c r="H609">
        <v>0.79708909999999999</v>
      </c>
      <c r="I609">
        <v>72.1053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12598</v>
      </c>
      <c r="P609" t="s">
        <v>58</v>
      </c>
      <c r="Q609" t="s">
        <v>60</v>
      </c>
      <c r="R609" t="s">
        <v>66</v>
      </c>
    </row>
    <row r="610" spans="1:18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11.71881</v>
      </c>
      <c r="H610">
        <v>11.7188</v>
      </c>
      <c r="I610">
        <v>72.1053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12598</v>
      </c>
      <c r="P610" t="s">
        <v>58</v>
      </c>
      <c r="Q610" t="s">
        <v>60</v>
      </c>
      <c r="R610" t="s">
        <v>66</v>
      </c>
    </row>
    <row r="611" spans="1:18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0.2073642</v>
      </c>
      <c r="H611">
        <v>0.2073642</v>
      </c>
      <c r="I611">
        <v>72.056100000000001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21671</v>
      </c>
      <c r="P611" t="s">
        <v>58</v>
      </c>
      <c r="Q611" t="s">
        <v>60</v>
      </c>
    </row>
    <row r="612" spans="1:18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0.88308299999999995</v>
      </c>
      <c r="H612">
        <v>0.88308310000000001</v>
      </c>
      <c r="I612">
        <v>72.056100000000001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21671</v>
      </c>
      <c r="P612" t="s">
        <v>58</v>
      </c>
      <c r="Q612" t="s">
        <v>60</v>
      </c>
    </row>
    <row r="613" spans="1:18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0.73854940000000002</v>
      </c>
      <c r="H613">
        <v>0.73854940000000002</v>
      </c>
      <c r="I613">
        <v>72.056100000000001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21671</v>
      </c>
      <c r="P613" t="s">
        <v>58</v>
      </c>
      <c r="Q613" t="s">
        <v>60</v>
      </c>
    </row>
    <row r="614" spans="1:18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19.13729</v>
      </c>
      <c r="H614">
        <v>19.13729</v>
      </c>
      <c r="I614">
        <v>72.056100000000001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21671</v>
      </c>
      <c r="P614" t="s">
        <v>58</v>
      </c>
      <c r="Q614" t="s">
        <v>60</v>
      </c>
    </row>
    <row r="615" spans="1:18" x14ac:dyDescent="0.25">
      <c r="A615" t="s">
        <v>30</v>
      </c>
      <c r="B615" t="s">
        <v>38</v>
      </c>
      <c r="C615" t="s">
        <v>48</v>
      </c>
      <c r="D615" t="s">
        <v>57</v>
      </c>
      <c r="E615">
        <v>8</v>
      </c>
      <c r="F615" t="str">
        <f t="shared" si="9"/>
        <v>Average Per Ton1-in-10July Monthly System Peak Day100% Cycling8</v>
      </c>
      <c r="G615">
        <v>0.1807983</v>
      </c>
      <c r="H615">
        <v>0.1807983</v>
      </c>
      <c r="I615">
        <v>72.75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9073</v>
      </c>
      <c r="P615" t="s">
        <v>58</v>
      </c>
      <c r="Q615" t="s">
        <v>60</v>
      </c>
      <c r="R615" t="s">
        <v>67</v>
      </c>
    </row>
    <row r="616" spans="1:18" x14ac:dyDescent="0.25">
      <c r="A616" t="s">
        <v>28</v>
      </c>
      <c r="B616" t="s">
        <v>38</v>
      </c>
      <c r="C616" t="s">
        <v>48</v>
      </c>
      <c r="D616" t="s">
        <v>57</v>
      </c>
      <c r="E616">
        <v>8</v>
      </c>
      <c r="F616" t="str">
        <f t="shared" si="9"/>
        <v>Average Per Premise1-in-10July Monthly System Peak Day100% Cycling8</v>
      </c>
      <c r="G616">
        <v>0.81185450000000003</v>
      </c>
      <c r="H616">
        <v>0.81185450000000003</v>
      </c>
      <c r="I616">
        <v>72.75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9073</v>
      </c>
      <c r="P616" t="s">
        <v>58</v>
      </c>
      <c r="Q616" t="s">
        <v>60</v>
      </c>
      <c r="R616" t="s">
        <v>67</v>
      </c>
    </row>
    <row r="617" spans="1:18" x14ac:dyDescent="0.25">
      <c r="A617" t="s">
        <v>29</v>
      </c>
      <c r="B617" t="s">
        <v>38</v>
      </c>
      <c r="C617" t="s">
        <v>48</v>
      </c>
      <c r="D617" t="s">
        <v>57</v>
      </c>
      <c r="E617">
        <v>8</v>
      </c>
      <c r="F617" t="str">
        <f t="shared" si="9"/>
        <v>Average Per Device1-in-10July Monthly System Peak Day100% Cycling8</v>
      </c>
      <c r="G617">
        <v>0.65708800000000001</v>
      </c>
      <c r="H617">
        <v>0.65708800000000001</v>
      </c>
      <c r="I617">
        <v>72.75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9073</v>
      </c>
      <c r="P617" t="s">
        <v>58</v>
      </c>
      <c r="Q617" t="s">
        <v>60</v>
      </c>
      <c r="R617" t="s">
        <v>67</v>
      </c>
    </row>
    <row r="618" spans="1:18" x14ac:dyDescent="0.25">
      <c r="A618" t="s">
        <v>43</v>
      </c>
      <c r="B618" t="s">
        <v>38</v>
      </c>
      <c r="C618" t="s">
        <v>48</v>
      </c>
      <c r="D618" t="s">
        <v>57</v>
      </c>
      <c r="E618">
        <v>8</v>
      </c>
      <c r="F618" t="str">
        <f t="shared" si="9"/>
        <v>Aggregate1-in-10July Monthly System Peak Day100% Cycling8</v>
      </c>
      <c r="G618">
        <v>7.3659559999999997</v>
      </c>
      <c r="H618">
        <v>7.3659559999999997</v>
      </c>
      <c r="I618">
        <v>72.75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9073</v>
      </c>
      <c r="P618" t="s">
        <v>58</v>
      </c>
      <c r="Q618" t="s">
        <v>60</v>
      </c>
      <c r="R618" t="s">
        <v>67</v>
      </c>
    </row>
    <row r="619" spans="1:18" x14ac:dyDescent="0.25">
      <c r="A619" t="s">
        <v>30</v>
      </c>
      <c r="B619" t="s">
        <v>38</v>
      </c>
      <c r="C619" t="s">
        <v>48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0.22786580000000001</v>
      </c>
      <c r="H619">
        <v>0.22786580000000001</v>
      </c>
      <c r="I619">
        <v>72.75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12598</v>
      </c>
      <c r="P619" t="s">
        <v>58</v>
      </c>
      <c r="Q619" t="s">
        <v>60</v>
      </c>
      <c r="R619" t="s">
        <v>67</v>
      </c>
    </row>
    <row r="620" spans="1:18" x14ac:dyDescent="0.25">
      <c r="A620" t="s">
        <v>28</v>
      </c>
      <c r="B620" t="s">
        <v>38</v>
      </c>
      <c r="C620" t="s">
        <v>48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0.93235440000000003</v>
      </c>
      <c r="H620">
        <v>0.93235440000000003</v>
      </c>
      <c r="I620">
        <v>72.75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12598</v>
      </c>
      <c r="P620" t="s">
        <v>58</v>
      </c>
      <c r="Q620" t="s">
        <v>60</v>
      </c>
      <c r="R620" t="s">
        <v>67</v>
      </c>
    </row>
    <row r="621" spans="1:18" x14ac:dyDescent="0.25">
      <c r="A621" t="s">
        <v>29</v>
      </c>
      <c r="B621" t="s">
        <v>38</v>
      </c>
      <c r="C621" t="s">
        <v>48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0.79892540000000001</v>
      </c>
      <c r="H621">
        <v>0.79892540000000001</v>
      </c>
      <c r="I621">
        <v>72.75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12598</v>
      </c>
      <c r="P621" t="s">
        <v>58</v>
      </c>
      <c r="Q621" t="s">
        <v>60</v>
      </c>
      <c r="R621" t="s">
        <v>67</v>
      </c>
    </row>
    <row r="622" spans="1:18" x14ac:dyDescent="0.25">
      <c r="A622" t="s">
        <v>43</v>
      </c>
      <c r="B622" t="s">
        <v>38</v>
      </c>
      <c r="C622" t="s">
        <v>48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11.745799999999999</v>
      </c>
      <c r="H622">
        <v>11.745799999999999</v>
      </c>
      <c r="I622">
        <v>72.75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12598</v>
      </c>
      <c r="P622" t="s">
        <v>58</v>
      </c>
      <c r="Q622" t="s">
        <v>60</v>
      </c>
      <c r="R622" t="s">
        <v>67</v>
      </c>
    </row>
    <row r="623" spans="1:18" x14ac:dyDescent="0.25">
      <c r="A623" t="s">
        <v>30</v>
      </c>
      <c r="B623" t="s">
        <v>38</v>
      </c>
      <c r="C623" t="s">
        <v>48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0.2081586</v>
      </c>
      <c r="H623">
        <v>0.2081586</v>
      </c>
      <c r="I623">
        <v>72.75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21671</v>
      </c>
      <c r="P623" t="s">
        <v>58</v>
      </c>
      <c r="Q623" t="s">
        <v>60</v>
      </c>
    </row>
    <row r="624" spans="1:18" x14ac:dyDescent="0.25">
      <c r="A624" t="s">
        <v>28</v>
      </c>
      <c r="B624" t="s">
        <v>38</v>
      </c>
      <c r="C624" t="s">
        <v>48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0.88646610000000003</v>
      </c>
      <c r="H624">
        <v>0.88646610000000003</v>
      </c>
      <c r="I624">
        <v>72.75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21671</v>
      </c>
      <c r="P624" t="s">
        <v>58</v>
      </c>
      <c r="Q624" t="s">
        <v>60</v>
      </c>
    </row>
    <row r="625" spans="1:18" x14ac:dyDescent="0.25">
      <c r="A625" t="s">
        <v>29</v>
      </c>
      <c r="B625" t="s">
        <v>38</v>
      </c>
      <c r="C625" t="s">
        <v>48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0.7413788</v>
      </c>
      <c r="H625">
        <v>0.7413788</v>
      </c>
      <c r="I625">
        <v>72.75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21671</v>
      </c>
      <c r="P625" t="s">
        <v>58</v>
      </c>
      <c r="Q625" t="s">
        <v>60</v>
      </c>
    </row>
    <row r="626" spans="1:18" x14ac:dyDescent="0.25">
      <c r="A626" t="s">
        <v>43</v>
      </c>
      <c r="B626" t="s">
        <v>38</v>
      </c>
      <c r="C626" t="s">
        <v>48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19.210609999999999</v>
      </c>
      <c r="H626">
        <v>19.210609999999999</v>
      </c>
      <c r="I626">
        <v>72.75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21671</v>
      </c>
      <c r="P626" t="s">
        <v>58</v>
      </c>
      <c r="Q626" t="s">
        <v>60</v>
      </c>
    </row>
    <row r="627" spans="1:18" x14ac:dyDescent="0.25">
      <c r="A627" t="s">
        <v>30</v>
      </c>
      <c r="B627" t="s">
        <v>38</v>
      </c>
      <c r="C627" t="s">
        <v>49</v>
      </c>
      <c r="D627" t="s">
        <v>57</v>
      </c>
      <c r="E627">
        <v>8</v>
      </c>
      <c r="F627" t="str">
        <f t="shared" si="9"/>
        <v>Average Per Ton1-in-10June Monthly System Peak Day100% Cycling8</v>
      </c>
      <c r="G627">
        <v>0.15035109999999999</v>
      </c>
      <c r="H627">
        <v>0.15035109999999999</v>
      </c>
      <c r="I627">
        <v>70.118099999999998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9073</v>
      </c>
      <c r="P627" t="s">
        <v>58</v>
      </c>
      <c r="Q627" t="s">
        <v>60</v>
      </c>
      <c r="R627" t="s">
        <v>68</v>
      </c>
    </row>
    <row r="628" spans="1:18" x14ac:dyDescent="0.25">
      <c r="A628" t="s">
        <v>28</v>
      </c>
      <c r="B628" t="s">
        <v>38</v>
      </c>
      <c r="C628" t="s">
        <v>49</v>
      </c>
      <c r="D628" t="s">
        <v>57</v>
      </c>
      <c r="E628">
        <v>8</v>
      </c>
      <c r="F628" t="str">
        <f t="shared" si="9"/>
        <v>Average Per Premise1-in-10June Monthly System Peak Day100% Cycling8</v>
      </c>
      <c r="G628">
        <v>0.67513500000000004</v>
      </c>
      <c r="H628">
        <v>0.67513500000000004</v>
      </c>
      <c r="I628">
        <v>70.118099999999998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9073</v>
      </c>
      <c r="P628" t="s">
        <v>58</v>
      </c>
      <c r="Q628" t="s">
        <v>60</v>
      </c>
      <c r="R628" t="s">
        <v>68</v>
      </c>
    </row>
    <row r="629" spans="1:18" x14ac:dyDescent="0.25">
      <c r="A629" t="s">
        <v>29</v>
      </c>
      <c r="B629" t="s">
        <v>38</v>
      </c>
      <c r="C629" t="s">
        <v>49</v>
      </c>
      <c r="D629" t="s">
        <v>57</v>
      </c>
      <c r="E629">
        <v>8</v>
      </c>
      <c r="F629" t="str">
        <f t="shared" si="9"/>
        <v>Average Per Device1-in-10June Monthly System Peak Day100% Cycling8</v>
      </c>
      <c r="G629">
        <v>0.54643180000000002</v>
      </c>
      <c r="H629">
        <v>0.54643180000000002</v>
      </c>
      <c r="I629">
        <v>70.118099999999998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9073</v>
      </c>
      <c r="P629" t="s">
        <v>58</v>
      </c>
      <c r="Q629" t="s">
        <v>60</v>
      </c>
      <c r="R629" t="s">
        <v>68</v>
      </c>
    </row>
    <row r="630" spans="1:18" x14ac:dyDescent="0.25">
      <c r="A630" t="s">
        <v>43</v>
      </c>
      <c r="B630" t="s">
        <v>38</v>
      </c>
      <c r="C630" t="s">
        <v>49</v>
      </c>
      <c r="D630" t="s">
        <v>57</v>
      </c>
      <c r="E630">
        <v>8</v>
      </c>
      <c r="F630" t="str">
        <f t="shared" si="9"/>
        <v>Aggregate1-in-10June Monthly System Peak Day100% Cycling8</v>
      </c>
      <c r="G630">
        <v>6.1254999999999997</v>
      </c>
      <c r="H630">
        <v>6.1254999999999997</v>
      </c>
      <c r="I630">
        <v>70.118099999999998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9073</v>
      </c>
      <c r="P630" t="s">
        <v>58</v>
      </c>
      <c r="Q630" t="s">
        <v>60</v>
      </c>
      <c r="R630" t="s">
        <v>68</v>
      </c>
    </row>
    <row r="631" spans="1:18" x14ac:dyDescent="0.25">
      <c r="A631" t="s">
        <v>30</v>
      </c>
      <c r="B631" t="s">
        <v>38</v>
      </c>
      <c r="C631" t="s">
        <v>49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0.20503389999999999</v>
      </c>
      <c r="H631">
        <v>0.20503389999999999</v>
      </c>
      <c r="I631">
        <v>70.4315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12598</v>
      </c>
      <c r="P631" t="s">
        <v>58</v>
      </c>
      <c r="Q631" t="s">
        <v>60</v>
      </c>
      <c r="R631" t="s">
        <v>68</v>
      </c>
    </row>
    <row r="632" spans="1:18" x14ac:dyDescent="0.25">
      <c r="A632" t="s">
        <v>28</v>
      </c>
      <c r="B632" t="s">
        <v>38</v>
      </c>
      <c r="C632" t="s">
        <v>49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0.8389335</v>
      </c>
      <c r="H632">
        <v>0.8389335</v>
      </c>
      <c r="I632">
        <v>70.4315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12598</v>
      </c>
      <c r="P632" t="s">
        <v>58</v>
      </c>
      <c r="Q632" t="s">
        <v>60</v>
      </c>
      <c r="R632" t="s">
        <v>68</v>
      </c>
    </row>
    <row r="633" spans="1:18" x14ac:dyDescent="0.25">
      <c r="A633" t="s">
        <v>29</v>
      </c>
      <c r="B633" t="s">
        <v>38</v>
      </c>
      <c r="C633" t="s">
        <v>49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0.71887389999999995</v>
      </c>
      <c r="H633">
        <v>0.71887389999999995</v>
      </c>
      <c r="I633">
        <v>70.4315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12598</v>
      </c>
      <c r="P633" t="s">
        <v>58</v>
      </c>
      <c r="Q633" t="s">
        <v>60</v>
      </c>
      <c r="R633" t="s">
        <v>68</v>
      </c>
    </row>
    <row r="634" spans="1:18" x14ac:dyDescent="0.25">
      <c r="A634" t="s">
        <v>43</v>
      </c>
      <c r="B634" t="s">
        <v>38</v>
      </c>
      <c r="C634" t="s">
        <v>49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10.56888</v>
      </c>
      <c r="H634">
        <v>10.56888</v>
      </c>
      <c r="I634">
        <v>70.4315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12598</v>
      </c>
      <c r="P634" t="s">
        <v>58</v>
      </c>
      <c r="Q634" t="s">
        <v>60</v>
      </c>
      <c r="R634" t="s">
        <v>68</v>
      </c>
    </row>
    <row r="635" spans="1:18" x14ac:dyDescent="0.25">
      <c r="A635" t="s">
        <v>30</v>
      </c>
      <c r="B635" t="s">
        <v>38</v>
      </c>
      <c r="C635" t="s">
        <v>49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0.1821382</v>
      </c>
      <c r="H635">
        <v>0.1821382</v>
      </c>
      <c r="I635">
        <v>70.300299999999993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21671</v>
      </c>
      <c r="P635" t="s">
        <v>58</v>
      </c>
      <c r="Q635" t="s">
        <v>60</v>
      </c>
    </row>
    <row r="636" spans="1:18" x14ac:dyDescent="0.25">
      <c r="A636" t="s">
        <v>28</v>
      </c>
      <c r="B636" t="s">
        <v>38</v>
      </c>
      <c r="C636" t="s">
        <v>49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0.77565539999999999</v>
      </c>
      <c r="H636">
        <v>0.77565539999999999</v>
      </c>
      <c r="I636">
        <v>70.300299999999993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21671</v>
      </c>
      <c r="P636" t="s">
        <v>58</v>
      </c>
      <c r="Q636" t="s">
        <v>60</v>
      </c>
    </row>
    <row r="637" spans="1:18" x14ac:dyDescent="0.25">
      <c r="A637" t="s">
        <v>29</v>
      </c>
      <c r="B637" t="s">
        <v>38</v>
      </c>
      <c r="C637" t="s">
        <v>49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0.64870439999999996</v>
      </c>
      <c r="H637">
        <v>0.64870439999999996</v>
      </c>
      <c r="I637">
        <v>70.300299999999993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21671</v>
      </c>
      <c r="P637" t="s">
        <v>58</v>
      </c>
      <c r="Q637" t="s">
        <v>60</v>
      </c>
    </row>
    <row r="638" spans="1:18" x14ac:dyDescent="0.25">
      <c r="A638" t="s">
        <v>43</v>
      </c>
      <c r="B638" t="s">
        <v>38</v>
      </c>
      <c r="C638" t="s">
        <v>49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16.809229999999999</v>
      </c>
      <c r="H638">
        <v>16.809229999999999</v>
      </c>
      <c r="I638">
        <v>70.300299999999993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21671</v>
      </c>
      <c r="P638" t="s">
        <v>58</v>
      </c>
      <c r="Q638" t="s">
        <v>60</v>
      </c>
    </row>
    <row r="639" spans="1:18" x14ac:dyDescent="0.25">
      <c r="A639" t="s">
        <v>30</v>
      </c>
      <c r="B639" t="s">
        <v>38</v>
      </c>
      <c r="C639" t="s">
        <v>50</v>
      </c>
      <c r="D639" t="s">
        <v>57</v>
      </c>
      <c r="E639">
        <v>8</v>
      </c>
      <c r="F639" t="str">
        <f t="shared" si="9"/>
        <v>Average Per Ton1-in-10May Monthly System Peak Day100% Cycling8</v>
      </c>
      <c r="G639">
        <v>0.16683000000000001</v>
      </c>
      <c r="H639">
        <v>0.16683000000000001</v>
      </c>
      <c r="I639">
        <v>68.600099999999998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9073</v>
      </c>
      <c r="P639" t="s">
        <v>58</v>
      </c>
      <c r="Q639" t="s">
        <v>60</v>
      </c>
      <c r="R639" t="s">
        <v>69</v>
      </c>
    </row>
    <row r="640" spans="1:18" x14ac:dyDescent="0.25">
      <c r="A640" t="s">
        <v>28</v>
      </c>
      <c r="B640" t="s">
        <v>38</v>
      </c>
      <c r="C640" t="s">
        <v>50</v>
      </c>
      <c r="D640" t="s">
        <v>57</v>
      </c>
      <c r="E640">
        <v>8</v>
      </c>
      <c r="F640" t="str">
        <f t="shared" si="9"/>
        <v>Average Per Premise1-in-10May Monthly System Peak Day100% Cycling8</v>
      </c>
      <c r="G640">
        <v>0.74913160000000001</v>
      </c>
      <c r="H640">
        <v>0.74913160000000001</v>
      </c>
      <c r="I640">
        <v>68.600099999999998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9073</v>
      </c>
      <c r="P640" t="s">
        <v>58</v>
      </c>
      <c r="Q640" t="s">
        <v>60</v>
      </c>
      <c r="R640" t="s">
        <v>69</v>
      </c>
    </row>
    <row r="641" spans="1:18" x14ac:dyDescent="0.25">
      <c r="A641" t="s">
        <v>29</v>
      </c>
      <c r="B641" t="s">
        <v>38</v>
      </c>
      <c r="C641" t="s">
        <v>50</v>
      </c>
      <c r="D641" t="s">
        <v>57</v>
      </c>
      <c r="E641">
        <v>8</v>
      </c>
      <c r="F641" t="str">
        <f t="shared" si="9"/>
        <v>Average Per Device1-in-10May Monthly System Peak Day100% Cycling8</v>
      </c>
      <c r="G641">
        <v>0.60632220000000003</v>
      </c>
      <c r="H641">
        <v>0.60632220000000003</v>
      </c>
      <c r="I641">
        <v>68.600099999999998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9073</v>
      </c>
      <c r="P641" t="s">
        <v>58</v>
      </c>
      <c r="Q641" t="s">
        <v>60</v>
      </c>
      <c r="R641" t="s">
        <v>69</v>
      </c>
    </row>
    <row r="642" spans="1:18" x14ac:dyDescent="0.25">
      <c r="A642" t="s">
        <v>43</v>
      </c>
      <c r="B642" t="s">
        <v>38</v>
      </c>
      <c r="C642" t="s">
        <v>50</v>
      </c>
      <c r="D642" t="s">
        <v>57</v>
      </c>
      <c r="E642">
        <v>8</v>
      </c>
      <c r="F642" t="str">
        <f t="shared" si="9"/>
        <v>Aggregate1-in-10May Monthly System Peak Day100% Cycling8</v>
      </c>
      <c r="G642">
        <v>6.7968710000000003</v>
      </c>
      <c r="H642">
        <v>6.7968710000000003</v>
      </c>
      <c r="I642">
        <v>68.600099999999998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9073</v>
      </c>
      <c r="P642" t="s">
        <v>58</v>
      </c>
      <c r="Q642" t="s">
        <v>60</v>
      </c>
      <c r="R642" t="s">
        <v>69</v>
      </c>
    </row>
    <row r="643" spans="1:18" x14ac:dyDescent="0.25">
      <c r="A643" t="s">
        <v>30</v>
      </c>
      <c r="B643" t="s">
        <v>38</v>
      </c>
      <c r="C643" t="s">
        <v>50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0.217196</v>
      </c>
      <c r="H643">
        <v>0.217196</v>
      </c>
      <c r="I643">
        <v>68.798400000000001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12598</v>
      </c>
      <c r="P643" t="s">
        <v>58</v>
      </c>
      <c r="Q643" t="s">
        <v>60</v>
      </c>
      <c r="R643" t="s">
        <v>69</v>
      </c>
    </row>
    <row r="644" spans="1:18" x14ac:dyDescent="0.25">
      <c r="A644" t="s">
        <v>28</v>
      </c>
      <c r="B644" t="s">
        <v>38</v>
      </c>
      <c r="C644" t="s">
        <v>50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0.88869679999999995</v>
      </c>
      <c r="H644">
        <v>0.88869679999999995</v>
      </c>
      <c r="I644">
        <v>68.798400000000001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12598</v>
      </c>
      <c r="P644" t="s">
        <v>58</v>
      </c>
      <c r="Q644" t="s">
        <v>60</v>
      </c>
      <c r="R644" t="s">
        <v>69</v>
      </c>
    </row>
    <row r="645" spans="1:18" x14ac:dyDescent="0.25">
      <c r="A645" t="s">
        <v>29</v>
      </c>
      <c r="B645" t="s">
        <v>38</v>
      </c>
      <c r="C645" t="s">
        <v>50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0.76151559999999996</v>
      </c>
      <c r="H645">
        <v>0.76151559999999996</v>
      </c>
      <c r="I645">
        <v>68.798400000000001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12598</v>
      </c>
      <c r="P645" t="s">
        <v>58</v>
      </c>
      <c r="Q645" t="s">
        <v>60</v>
      </c>
      <c r="R645" t="s">
        <v>69</v>
      </c>
    </row>
    <row r="646" spans="1:18" x14ac:dyDescent="0.25">
      <c r="A646" t="s">
        <v>43</v>
      </c>
      <c r="B646" t="s">
        <v>38</v>
      </c>
      <c r="C646" t="s">
        <v>50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11.1958</v>
      </c>
      <c r="H646">
        <v>11.1958</v>
      </c>
      <c r="I646">
        <v>68.798400000000001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12598</v>
      </c>
      <c r="P646" t="s">
        <v>58</v>
      </c>
      <c r="Q646" t="s">
        <v>60</v>
      </c>
      <c r="R646" t="s">
        <v>69</v>
      </c>
    </row>
    <row r="647" spans="1:18" x14ac:dyDescent="0.25">
      <c r="A647" t="s">
        <v>30</v>
      </c>
      <c r="B647" t="s">
        <v>38</v>
      </c>
      <c r="C647" t="s">
        <v>50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0.1961078</v>
      </c>
      <c r="H647">
        <v>0.1961078</v>
      </c>
      <c r="I647">
        <v>68.715400000000002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21671</v>
      </c>
      <c r="P647" t="s">
        <v>58</v>
      </c>
      <c r="Q647" t="s">
        <v>60</v>
      </c>
    </row>
    <row r="648" spans="1:18" x14ac:dyDescent="0.25">
      <c r="A648" t="s">
        <v>28</v>
      </c>
      <c r="B648" t="s">
        <v>38</v>
      </c>
      <c r="C648" t="s">
        <v>50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0.8351461</v>
      </c>
      <c r="H648">
        <v>0.8351461</v>
      </c>
      <c r="I648">
        <v>68.715400000000002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21671</v>
      </c>
      <c r="P648" t="s">
        <v>58</v>
      </c>
      <c r="Q648" t="s">
        <v>60</v>
      </c>
    </row>
    <row r="649" spans="1:18" x14ac:dyDescent="0.25">
      <c r="A649" t="s">
        <v>29</v>
      </c>
      <c r="B649" t="s">
        <v>38</v>
      </c>
      <c r="C649" t="s">
        <v>50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0.69845829999999998</v>
      </c>
      <c r="H649">
        <v>0.69845829999999998</v>
      </c>
      <c r="I649">
        <v>68.715400000000002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21671</v>
      </c>
      <c r="P649" t="s">
        <v>58</v>
      </c>
      <c r="Q649" t="s">
        <v>60</v>
      </c>
    </row>
    <row r="650" spans="1:18" x14ac:dyDescent="0.25">
      <c r="A650" t="s">
        <v>43</v>
      </c>
      <c r="B650" t="s">
        <v>38</v>
      </c>
      <c r="C650" t="s">
        <v>50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18.09845</v>
      </c>
      <c r="H650">
        <v>18.09845</v>
      </c>
      <c r="I650">
        <v>68.715400000000002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21671</v>
      </c>
      <c r="P650" t="s">
        <v>58</v>
      </c>
      <c r="Q650" t="s">
        <v>60</v>
      </c>
    </row>
    <row r="651" spans="1:18" x14ac:dyDescent="0.25">
      <c r="A651" t="s">
        <v>30</v>
      </c>
      <c r="B651" t="s">
        <v>38</v>
      </c>
      <c r="C651" t="s">
        <v>51</v>
      </c>
      <c r="D651" t="s">
        <v>57</v>
      </c>
      <c r="E651">
        <v>8</v>
      </c>
      <c r="F651" t="str">
        <f t="shared" si="10"/>
        <v>Average Per Ton1-in-10October Monthly System Peak Day100% Cycling8</v>
      </c>
      <c r="G651">
        <v>0.16901240000000001</v>
      </c>
      <c r="H651">
        <v>0.16901240000000001</v>
      </c>
      <c r="I651">
        <v>67.2166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9073</v>
      </c>
      <c r="P651" t="s">
        <v>58</v>
      </c>
      <c r="Q651" t="s">
        <v>60</v>
      </c>
      <c r="R651" t="s">
        <v>70</v>
      </c>
    </row>
    <row r="652" spans="1:18" x14ac:dyDescent="0.25">
      <c r="A652" t="s">
        <v>28</v>
      </c>
      <c r="B652" t="s">
        <v>38</v>
      </c>
      <c r="C652" t="s">
        <v>51</v>
      </c>
      <c r="D652" t="s">
        <v>57</v>
      </c>
      <c r="E652">
        <v>8</v>
      </c>
      <c r="F652" t="str">
        <f t="shared" si="10"/>
        <v>Average Per Premise1-in-10October Monthly System Peak Day100% Cycling8</v>
      </c>
      <c r="G652">
        <v>0.75893149999999998</v>
      </c>
      <c r="H652">
        <v>0.75893149999999998</v>
      </c>
      <c r="I652">
        <v>67.2166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9073</v>
      </c>
      <c r="P652" t="s">
        <v>58</v>
      </c>
      <c r="Q652" t="s">
        <v>60</v>
      </c>
      <c r="R652" t="s">
        <v>70</v>
      </c>
    </row>
    <row r="653" spans="1:18" x14ac:dyDescent="0.25">
      <c r="A653" t="s">
        <v>29</v>
      </c>
      <c r="B653" t="s">
        <v>38</v>
      </c>
      <c r="C653" t="s">
        <v>51</v>
      </c>
      <c r="D653" t="s">
        <v>57</v>
      </c>
      <c r="E653">
        <v>8</v>
      </c>
      <c r="F653" t="str">
        <f t="shared" si="10"/>
        <v>Average Per Device1-in-10October Monthly System Peak Day100% Cycling8</v>
      </c>
      <c r="G653">
        <v>0.61425390000000002</v>
      </c>
      <c r="H653">
        <v>0.61425390000000002</v>
      </c>
      <c r="I653">
        <v>67.2166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9073</v>
      </c>
      <c r="P653" t="s">
        <v>58</v>
      </c>
      <c r="Q653" t="s">
        <v>60</v>
      </c>
      <c r="R653" t="s">
        <v>70</v>
      </c>
    </row>
    <row r="654" spans="1:18" x14ac:dyDescent="0.25">
      <c r="A654" t="s">
        <v>43</v>
      </c>
      <c r="B654" t="s">
        <v>38</v>
      </c>
      <c r="C654" t="s">
        <v>51</v>
      </c>
      <c r="D654" t="s">
        <v>57</v>
      </c>
      <c r="E654">
        <v>8</v>
      </c>
      <c r="F654" t="str">
        <f t="shared" si="10"/>
        <v>Aggregate1-in-10October Monthly System Peak Day100% Cycling8</v>
      </c>
      <c r="G654">
        <v>6.8857850000000003</v>
      </c>
      <c r="H654">
        <v>6.8857860000000004</v>
      </c>
      <c r="I654">
        <v>67.2166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9073</v>
      </c>
      <c r="P654" t="s">
        <v>58</v>
      </c>
      <c r="Q654" t="s">
        <v>60</v>
      </c>
      <c r="R654" t="s">
        <v>70</v>
      </c>
    </row>
    <row r="655" spans="1:18" x14ac:dyDescent="0.25">
      <c r="A655" t="s">
        <v>30</v>
      </c>
      <c r="B655" t="s">
        <v>38</v>
      </c>
      <c r="C655" t="s">
        <v>51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0.21911410000000001</v>
      </c>
      <c r="H655">
        <v>0.21911410000000001</v>
      </c>
      <c r="I655">
        <v>67.357200000000006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12598</v>
      </c>
      <c r="P655" t="s">
        <v>58</v>
      </c>
      <c r="Q655" t="s">
        <v>60</v>
      </c>
      <c r="R655" t="s">
        <v>70</v>
      </c>
    </row>
    <row r="656" spans="1:18" x14ac:dyDescent="0.25">
      <c r="A656" t="s">
        <v>28</v>
      </c>
      <c r="B656" t="s">
        <v>38</v>
      </c>
      <c r="C656" t="s">
        <v>51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0.89654489999999998</v>
      </c>
      <c r="H656">
        <v>0.89654489999999998</v>
      </c>
      <c r="I656">
        <v>67.357200000000006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12598</v>
      </c>
      <c r="P656" t="s">
        <v>58</v>
      </c>
      <c r="Q656" t="s">
        <v>60</v>
      </c>
      <c r="R656" t="s">
        <v>70</v>
      </c>
    </row>
    <row r="657" spans="1:18" x14ac:dyDescent="0.25">
      <c r="A657" t="s">
        <v>29</v>
      </c>
      <c r="B657" t="s">
        <v>38</v>
      </c>
      <c r="C657" t="s">
        <v>51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0.76824060000000005</v>
      </c>
      <c r="H657">
        <v>0.76824049999999999</v>
      </c>
      <c r="I657">
        <v>67.357200000000006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12598</v>
      </c>
      <c r="P657" t="s">
        <v>58</v>
      </c>
      <c r="Q657" t="s">
        <v>60</v>
      </c>
      <c r="R657" t="s">
        <v>70</v>
      </c>
    </row>
    <row r="658" spans="1:18" x14ac:dyDescent="0.25">
      <c r="A658" t="s">
        <v>43</v>
      </c>
      <c r="B658" t="s">
        <v>38</v>
      </c>
      <c r="C658" t="s">
        <v>51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11.29467</v>
      </c>
      <c r="H658">
        <v>11.29467</v>
      </c>
      <c r="I658">
        <v>67.357200000000006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12598</v>
      </c>
      <c r="P658" t="s">
        <v>58</v>
      </c>
      <c r="Q658" t="s">
        <v>60</v>
      </c>
      <c r="R658" t="s">
        <v>70</v>
      </c>
    </row>
    <row r="659" spans="1:18" x14ac:dyDescent="0.25">
      <c r="A659" t="s">
        <v>30</v>
      </c>
      <c r="B659" t="s">
        <v>38</v>
      </c>
      <c r="C659" t="s">
        <v>51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0.19813649999999999</v>
      </c>
      <c r="H659">
        <v>0.19813649999999999</v>
      </c>
      <c r="I659">
        <v>67.298299999999998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21671</v>
      </c>
      <c r="P659" t="s">
        <v>58</v>
      </c>
      <c r="Q659" t="s">
        <v>60</v>
      </c>
    </row>
    <row r="660" spans="1:18" x14ac:dyDescent="0.25">
      <c r="A660" t="s">
        <v>28</v>
      </c>
      <c r="B660" t="s">
        <v>38</v>
      </c>
      <c r="C660" t="s">
        <v>51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0.84378569999999997</v>
      </c>
      <c r="H660">
        <v>0.84378569999999997</v>
      </c>
      <c r="I660">
        <v>67.298299999999998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21671</v>
      </c>
      <c r="P660" t="s">
        <v>58</v>
      </c>
      <c r="Q660" t="s">
        <v>60</v>
      </c>
    </row>
    <row r="661" spans="1:18" x14ac:dyDescent="0.25">
      <c r="A661" t="s">
        <v>29</v>
      </c>
      <c r="B661" t="s">
        <v>38</v>
      </c>
      <c r="C661" t="s">
        <v>51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0.70568390000000003</v>
      </c>
      <c r="H661">
        <v>0.70568390000000003</v>
      </c>
      <c r="I661">
        <v>67.298299999999998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21671</v>
      </c>
      <c r="P661" t="s">
        <v>58</v>
      </c>
      <c r="Q661" t="s">
        <v>60</v>
      </c>
    </row>
    <row r="662" spans="1:18" x14ac:dyDescent="0.25">
      <c r="A662" t="s">
        <v>43</v>
      </c>
      <c r="B662" t="s">
        <v>38</v>
      </c>
      <c r="C662" t="s">
        <v>51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18.285679999999999</v>
      </c>
      <c r="H662">
        <v>18.285679999999999</v>
      </c>
      <c r="I662">
        <v>67.298299999999998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21671</v>
      </c>
      <c r="P662" t="s">
        <v>58</v>
      </c>
      <c r="Q662" t="s">
        <v>60</v>
      </c>
    </row>
    <row r="663" spans="1:18" x14ac:dyDescent="0.25">
      <c r="A663" t="s">
        <v>30</v>
      </c>
      <c r="B663" t="s">
        <v>38</v>
      </c>
      <c r="C663" t="s">
        <v>52</v>
      </c>
      <c r="D663" t="s">
        <v>57</v>
      </c>
      <c r="E663">
        <v>8</v>
      </c>
      <c r="F663" t="str">
        <f t="shared" si="10"/>
        <v>Average Per Ton1-in-10September Monthly System Peak Day100% Cycling8</v>
      </c>
      <c r="G663">
        <v>0.20188390000000001</v>
      </c>
      <c r="H663">
        <v>0.20188390000000001</v>
      </c>
      <c r="I663">
        <v>72.828599999999994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9073</v>
      </c>
      <c r="P663" t="s">
        <v>58</v>
      </c>
      <c r="Q663" t="s">
        <v>60</v>
      </c>
      <c r="R663" t="s">
        <v>71</v>
      </c>
    </row>
    <row r="664" spans="1:18" x14ac:dyDescent="0.25">
      <c r="A664" t="s">
        <v>28</v>
      </c>
      <c r="B664" t="s">
        <v>38</v>
      </c>
      <c r="C664" t="s">
        <v>52</v>
      </c>
      <c r="D664" t="s">
        <v>57</v>
      </c>
      <c r="E664">
        <v>8</v>
      </c>
      <c r="F664" t="str">
        <f t="shared" si="10"/>
        <v>Average Per Premise1-in-10September Monthly System Peak Day100% Cycling8</v>
      </c>
      <c r="G664">
        <v>0.9065375</v>
      </c>
      <c r="H664">
        <v>0.9065375</v>
      </c>
      <c r="I664">
        <v>72.828599999999994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9073</v>
      </c>
      <c r="P664" t="s">
        <v>58</v>
      </c>
      <c r="Q664" t="s">
        <v>60</v>
      </c>
      <c r="R664" t="s">
        <v>71</v>
      </c>
    </row>
    <row r="665" spans="1:18" x14ac:dyDescent="0.25">
      <c r="A665" t="s">
        <v>29</v>
      </c>
      <c r="B665" t="s">
        <v>38</v>
      </c>
      <c r="C665" t="s">
        <v>52</v>
      </c>
      <c r="D665" t="s">
        <v>57</v>
      </c>
      <c r="E665">
        <v>8</v>
      </c>
      <c r="F665" t="str">
        <f t="shared" si="10"/>
        <v>Average Per Device1-in-10September Monthly System Peak Day100% Cycling8</v>
      </c>
      <c r="G665">
        <v>0.73372119999999996</v>
      </c>
      <c r="H665">
        <v>0.73372119999999996</v>
      </c>
      <c r="I665">
        <v>72.828599999999994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9073</v>
      </c>
      <c r="P665" t="s">
        <v>58</v>
      </c>
      <c r="Q665" t="s">
        <v>60</v>
      </c>
      <c r="R665" t="s">
        <v>71</v>
      </c>
    </row>
    <row r="666" spans="1:18" x14ac:dyDescent="0.25">
      <c r="A666" t="s">
        <v>43</v>
      </c>
      <c r="B666" t="s">
        <v>38</v>
      </c>
      <c r="C666" t="s">
        <v>52</v>
      </c>
      <c r="D666" t="s">
        <v>57</v>
      </c>
      <c r="E666">
        <v>8</v>
      </c>
      <c r="F666" t="str">
        <f t="shared" si="10"/>
        <v>Aggregate1-in-10September Monthly System Peak Day100% Cycling8</v>
      </c>
      <c r="G666">
        <v>8.2250139999999998</v>
      </c>
      <c r="H666">
        <v>8.2250150000000009</v>
      </c>
      <c r="I666">
        <v>72.828599999999994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9073</v>
      </c>
      <c r="P666" t="s">
        <v>58</v>
      </c>
      <c r="Q666" t="s">
        <v>60</v>
      </c>
      <c r="R666" t="s">
        <v>71</v>
      </c>
    </row>
    <row r="667" spans="1:18" x14ac:dyDescent="0.25">
      <c r="A667" t="s">
        <v>30</v>
      </c>
      <c r="B667" t="s">
        <v>38</v>
      </c>
      <c r="C667" t="s">
        <v>52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0.24508740000000001</v>
      </c>
      <c r="H667">
        <v>0.24508740000000001</v>
      </c>
      <c r="I667">
        <v>72.913600000000002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12598</v>
      </c>
      <c r="P667" t="s">
        <v>58</v>
      </c>
      <c r="Q667" t="s">
        <v>60</v>
      </c>
      <c r="R667" t="s">
        <v>71</v>
      </c>
    </row>
    <row r="668" spans="1:18" x14ac:dyDescent="0.25">
      <c r="A668" t="s">
        <v>28</v>
      </c>
      <c r="B668" t="s">
        <v>38</v>
      </c>
      <c r="C668" t="s">
        <v>52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1.00282</v>
      </c>
      <c r="H668">
        <v>1.00282</v>
      </c>
      <c r="I668">
        <v>72.913600000000002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12598</v>
      </c>
      <c r="P668" t="s">
        <v>58</v>
      </c>
      <c r="Q668" t="s">
        <v>60</v>
      </c>
      <c r="R668" t="s">
        <v>71</v>
      </c>
    </row>
    <row r="669" spans="1:18" x14ac:dyDescent="0.25">
      <c r="A669" t="s">
        <v>29</v>
      </c>
      <c r="B669" t="s">
        <v>38</v>
      </c>
      <c r="C669" t="s">
        <v>52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0.85930629999999997</v>
      </c>
      <c r="H669">
        <v>0.85930629999999997</v>
      </c>
      <c r="I669">
        <v>72.913600000000002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12598</v>
      </c>
      <c r="P669" t="s">
        <v>58</v>
      </c>
      <c r="Q669" t="s">
        <v>60</v>
      </c>
      <c r="R669" t="s">
        <v>71</v>
      </c>
    </row>
    <row r="670" spans="1:18" x14ac:dyDescent="0.25">
      <c r="A670" t="s">
        <v>43</v>
      </c>
      <c r="B670" t="s">
        <v>38</v>
      </c>
      <c r="C670" t="s">
        <v>52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12.633520000000001</v>
      </c>
      <c r="H670">
        <v>12.633520000000001</v>
      </c>
      <c r="I670">
        <v>72.913600000000002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12598</v>
      </c>
      <c r="P670" t="s">
        <v>58</v>
      </c>
      <c r="Q670" t="s">
        <v>60</v>
      </c>
      <c r="R670" t="s">
        <v>71</v>
      </c>
    </row>
    <row r="671" spans="1:18" x14ac:dyDescent="0.25">
      <c r="A671" t="s">
        <v>30</v>
      </c>
      <c r="B671" t="s">
        <v>38</v>
      </c>
      <c r="C671" t="s">
        <v>52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0.22699810000000001</v>
      </c>
      <c r="H671">
        <v>0.22699810000000001</v>
      </c>
      <c r="I671">
        <v>72.878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21671</v>
      </c>
      <c r="P671" t="s">
        <v>58</v>
      </c>
      <c r="Q671" t="s">
        <v>60</v>
      </c>
    </row>
    <row r="672" spans="1:18" x14ac:dyDescent="0.25">
      <c r="A672" t="s">
        <v>28</v>
      </c>
      <c r="B672" t="s">
        <v>38</v>
      </c>
      <c r="C672" t="s">
        <v>52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0.966696</v>
      </c>
      <c r="H672">
        <v>0.966696</v>
      </c>
      <c r="I672">
        <v>72.878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21671</v>
      </c>
      <c r="P672" t="s">
        <v>58</v>
      </c>
      <c r="Q672" t="s">
        <v>60</v>
      </c>
    </row>
    <row r="673" spans="1:18" x14ac:dyDescent="0.25">
      <c r="A673" t="s">
        <v>29</v>
      </c>
      <c r="B673" t="s">
        <v>38</v>
      </c>
      <c r="C673" t="s">
        <v>52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0.80847749999999996</v>
      </c>
      <c r="H673">
        <v>0.80847749999999996</v>
      </c>
      <c r="I673">
        <v>72.878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21671</v>
      </c>
      <c r="P673" t="s">
        <v>58</v>
      </c>
      <c r="Q673" t="s">
        <v>60</v>
      </c>
    </row>
    <row r="674" spans="1:18" x14ac:dyDescent="0.25">
      <c r="A674" t="s">
        <v>43</v>
      </c>
      <c r="B674" t="s">
        <v>38</v>
      </c>
      <c r="C674" t="s">
        <v>52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20.949269999999999</v>
      </c>
      <c r="H674">
        <v>20.949269999999999</v>
      </c>
      <c r="I674">
        <v>72.878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21671</v>
      </c>
      <c r="P674" t="s">
        <v>58</v>
      </c>
      <c r="Q674" t="s">
        <v>60</v>
      </c>
    </row>
    <row r="675" spans="1:18" x14ac:dyDescent="0.25">
      <c r="A675" t="s">
        <v>30</v>
      </c>
      <c r="B675" t="s">
        <v>38</v>
      </c>
      <c r="C675" t="s">
        <v>47</v>
      </c>
      <c r="D675" t="s">
        <v>57</v>
      </c>
      <c r="E675">
        <v>9</v>
      </c>
      <c r="F675" t="str">
        <f t="shared" si="10"/>
        <v>Average Per Ton1-in-10August Monthly System Peak Day100% Cycling9</v>
      </c>
      <c r="G675">
        <v>0.1933781</v>
      </c>
      <c r="H675">
        <v>0.1933781</v>
      </c>
      <c r="I675">
        <v>78.209800000000001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9073</v>
      </c>
      <c r="P675" t="s">
        <v>58</v>
      </c>
      <c r="Q675" t="s">
        <v>60</v>
      </c>
      <c r="R675" t="s">
        <v>66</v>
      </c>
    </row>
    <row r="676" spans="1:18" x14ac:dyDescent="0.25">
      <c r="A676" t="s">
        <v>28</v>
      </c>
      <c r="B676" t="s">
        <v>38</v>
      </c>
      <c r="C676" t="s">
        <v>47</v>
      </c>
      <c r="D676" t="s">
        <v>57</v>
      </c>
      <c r="E676">
        <v>9</v>
      </c>
      <c r="F676" t="str">
        <f t="shared" si="10"/>
        <v>Average Per Premise1-in-10August Monthly System Peak Day100% Cycling9</v>
      </c>
      <c r="G676">
        <v>0.86834290000000003</v>
      </c>
      <c r="H676">
        <v>0.86834290000000003</v>
      </c>
      <c r="I676">
        <v>78.209800000000001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9073</v>
      </c>
      <c r="P676" t="s">
        <v>58</v>
      </c>
      <c r="Q676" t="s">
        <v>60</v>
      </c>
      <c r="R676" t="s">
        <v>66</v>
      </c>
    </row>
    <row r="677" spans="1:18" x14ac:dyDescent="0.25">
      <c r="A677" t="s">
        <v>29</v>
      </c>
      <c r="B677" t="s">
        <v>38</v>
      </c>
      <c r="C677" t="s">
        <v>47</v>
      </c>
      <c r="D677" t="s">
        <v>57</v>
      </c>
      <c r="E677">
        <v>9</v>
      </c>
      <c r="F677" t="str">
        <f t="shared" si="10"/>
        <v>Average Per Device1-in-10August Monthly System Peak Day100% Cycling9</v>
      </c>
      <c r="G677">
        <v>0.70280779999999998</v>
      </c>
      <c r="H677">
        <v>0.70280779999999998</v>
      </c>
      <c r="I677">
        <v>78.209800000000001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9073</v>
      </c>
      <c r="P677" t="s">
        <v>58</v>
      </c>
      <c r="Q677" t="s">
        <v>60</v>
      </c>
      <c r="R677" t="s">
        <v>66</v>
      </c>
    </row>
    <row r="678" spans="1:18" x14ac:dyDescent="0.25">
      <c r="A678" t="s">
        <v>43</v>
      </c>
      <c r="B678" t="s">
        <v>38</v>
      </c>
      <c r="C678" t="s">
        <v>47</v>
      </c>
      <c r="D678" t="s">
        <v>57</v>
      </c>
      <c r="E678">
        <v>9</v>
      </c>
      <c r="F678" t="str">
        <f t="shared" si="10"/>
        <v>Aggregate1-in-10August Monthly System Peak Day100% Cycling9</v>
      </c>
      <c r="G678">
        <v>7.8784749999999999</v>
      </c>
      <c r="H678">
        <v>7.8784749999999999</v>
      </c>
      <c r="I678">
        <v>78.209800000000001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9073</v>
      </c>
      <c r="P678" t="s">
        <v>58</v>
      </c>
      <c r="Q678" t="s">
        <v>60</v>
      </c>
      <c r="R678" t="s">
        <v>66</v>
      </c>
    </row>
    <row r="679" spans="1:18" x14ac:dyDescent="0.25">
      <c r="A679" t="s">
        <v>30</v>
      </c>
      <c r="B679" t="s">
        <v>38</v>
      </c>
      <c r="C679" t="s">
        <v>47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0.24191650000000001</v>
      </c>
      <c r="H679">
        <v>0.24191650000000001</v>
      </c>
      <c r="I679">
        <v>78.8001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12598</v>
      </c>
      <c r="P679" t="s">
        <v>58</v>
      </c>
      <c r="Q679" t="s">
        <v>60</v>
      </c>
      <c r="R679" t="s">
        <v>66</v>
      </c>
    </row>
    <row r="680" spans="1:18" x14ac:dyDescent="0.25">
      <c r="A680" t="s">
        <v>28</v>
      </c>
      <c r="B680" t="s">
        <v>38</v>
      </c>
      <c r="C680" t="s">
        <v>47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0.98984539999999999</v>
      </c>
      <c r="H680">
        <v>0.98984539999999999</v>
      </c>
      <c r="I680">
        <v>78.8001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12598</v>
      </c>
      <c r="P680" t="s">
        <v>58</v>
      </c>
      <c r="Q680" t="s">
        <v>60</v>
      </c>
      <c r="R680" t="s">
        <v>66</v>
      </c>
    </row>
    <row r="681" spans="1:18" x14ac:dyDescent="0.25">
      <c r="A681" t="s">
        <v>29</v>
      </c>
      <c r="B681" t="s">
        <v>38</v>
      </c>
      <c r="C681" t="s">
        <v>47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0.84818879999999996</v>
      </c>
      <c r="H681">
        <v>0.84818879999999996</v>
      </c>
      <c r="I681">
        <v>78.8001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12598</v>
      </c>
      <c r="P681" t="s">
        <v>58</v>
      </c>
      <c r="Q681" t="s">
        <v>60</v>
      </c>
      <c r="R681" t="s">
        <v>66</v>
      </c>
    </row>
    <row r="682" spans="1:18" x14ac:dyDescent="0.25">
      <c r="A682" t="s">
        <v>43</v>
      </c>
      <c r="B682" t="s">
        <v>38</v>
      </c>
      <c r="C682" t="s">
        <v>47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12.47007</v>
      </c>
      <c r="H682">
        <v>12.47007</v>
      </c>
      <c r="I682">
        <v>78.8001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12598</v>
      </c>
      <c r="P682" t="s">
        <v>58</v>
      </c>
      <c r="Q682" t="s">
        <v>60</v>
      </c>
      <c r="R682" t="s">
        <v>66</v>
      </c>
    </row>
    <row r="683" spans="1:18" x14ac:dyDescent="0.25">
      <c r="A683" t="s">
        <v>30</v>
      </c>
      <c r="B683" t="s">
        <v>38</v>
      </c>
      <c r="C683" t="s">
        <v>47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0.2215935</v>
      </c>
      <c r="H683">
        <v>0.2215935</v>
      </c>
      <c r="I683">
        <v>78.552999999999997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21671</v>
      </c>
      <c r="P683" t="s">
        <v>58</v>
      </c>
      <c r="Q683" t="s">
        <v>60</v>
      </c>
    </row>
    <row r="684" spans="1:18" x14ac:dyDescent="0.25">
      <c r="A684" t="s">
        <v>28</v>
      </c>
      <c r="B684" t="s">
        <v>38</v>
      </c>
      <c r="C684" t="s">
        <v>47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0.94367979999999996</v>
      </c>
      <c r="H684">
        <v>0.94367979999999996</v>
      </c>
      <c r="I684">
        <v>78.552999999999997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21671</v>
      </c>
      <c r="P684" t="s">
        <v>58</v>
      </c>
      <c r="Q684" t="s">
        <v>60</v>
      </c>
    </row>
    <row r="685" spans="1:18" x14ac:dyDescent="0.25">
      <c r="A685" t="s">
        <v>29</v>
      </c>
      <c r="B685" t="s">
        <v>38</v>
      </c>
      <c r="C685" t="s">
        <v>47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0.78922840000000005</v>
      </c>
      <c r="H685">
        <v>0.78922840000000005</v>
      </c>
      <c r="I685">
        <v>78.552999999999997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21671</v>
      </c>
      <c r="P685" t="s">
        <v>58</v>
      </c>
      <c r="Q685" t="s">
        <v>60</v>
      </c>
    </row>
    <row r="686" spans="1:18" x14ac:dyDescent="0.25">
      <c r="A686" t="s">
        <v>43</v>
      </c>
      <c r="B686" t="s">
        <v>38</v>
      </c>
      <c r="C686" t="s">
        <v>47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20.450489999999999</v>
      </c>
      <c r="H686">
        <v>20.450489999999999</v>
      </c>
      <c r="I686">
        <v>78.552999999999997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21671</v>
      </c>
      <c r="P686" t="s">
        <v>58</v>
      </c>
      <c r="Q686" t="s">
        <v>60</v>
      </c>
    </row>
    <row r="687" spans="1:18" x14ac:dyDescent="0.25">
      <c r="A687" t="s">
        <v>30</v>
      </c>
      <c r="B687" t="s">
        <v>38</v>
      </c>
      <c r="C687" t="s">
        <v>37</v>
      </c>
      <c r="D687" t="s">
        <v>57</v>
      </c>
      <c r="E687">
        <v>9</v>
      </c>
      <c r="F687" t="str">
        <f t="shared" si="10"/>
        <v>Average Per Ton1-in-10August Typical Event Day100% Cycling9</v>
      </c>
      <c r="G687">
        <v>0.187278</v>
      </c>
      <c r="H687">
        <v>0.187278</v>
      </c>
      <c r="I687">
        <v>77.117599999999996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9073</v>
      </c>
      <c r="P687" t="s">
        <v>58</v>
      </c>
      <c r="Q687" t="s">
        <v>60</v>
      </c>
      <c r="R687" t="s">
        <v>66</v>
      </c>
    </row>
    <row r="688" spans="1:18" x14ac:dyDescent="0.25">
      <c r="A688" t="s">
        <v>28</v>
      </c>
      <c r="B688" t="s">
        <v>38</v>
      </c>
      <c r="C688" t="s">
        <v>37</v>
      </c>
      <c r="D688" t="s">
        <v>57</v>
      </c>
      <c r="E688">
        <v>9</v>
      </c>
      <c r="F688" t="str">
        <f t="shared" si="10"/>
        <v>Average Per Premise1-in-10August Typical Event Day100% Cycling9</v>
      </c>
      <c r="G688">
        <v>0.84095120000000001</v>
      </c>
      <c r="H688">
        <v>0.84095120000000001</v>
      </c>
      <c r="I688">
        <v>77.117599999999996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9073</v>
      </c>
      <c r="P688" t="s">
        <v>58</v>
      </c>
      <c r="Q688" t="s">
        <v>60</v>
      </c>
      <c r="R688" t="s">
        <v>66</v>
      </c>
    </row>
    <row r="689" spans="1:18" x14ac:dyDescent="0.25">
      <c r="A689" t="s">
        <v>29</v>
      </c>
      <c r="B689" t="s">
        <v>38</v>
      </c>
      <c r="C689" t="s">
        <v>37</v>
      </c>
      <c r="D689" t="s">
        <v>57</v>
      </c>
      <c r="E689">
        <v>9</v>
      </c>
      <c r="F689" t="str">
        <f t="shared" si="10"/>
        <v>Average Per Device1-in-10August Typical Event Day100% Cycling9</v>
      </c>
      <c r="G689">
        <v>0.68063779999999996</v>
      </c>
      <c r="H689">
        <v>0.68063790000000002</v>
      </c>
      <c r="I689">
        <v>77.117599999999996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9073</v>
      </c>
      <c r="P689" t="s">
        <v>58</v>
      </c>
      <c r="Q689" t="s">
        <v>60</v>
      </c>
      <c r="R689" t="s">
        <v>66</v>
      </c>
    </row>
    <row r="690" spans="1:18" x14ac:dyDescent="0.25">
      <c r="A690" t="s">
        <v>43</v>
      </c>
      <c r="B690" t="s">
        <v>38</v>
      </c>
      <c r="C690" t="s">
        <v>37</v>
      </c>
      <c r="D690" t="s">
        <v>57</v>
      </c>
      <c r="E690">
        <v>9</v>
      </c>
      <c r="F690" t="str">
        <f t="shared" si="10"/>
        <v>Aggregate1-in-10August Typical Event Day100% Cycling9</v>
      </c>
      <c r="G690">
        <v>7.62995</v>
      </c>
      <c r="H690">
        <v>7.62995</v>
      </c>
      <c r="I690">
        <v>77.117599999999996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9073</v>
      </c>
      <c r="P690" t="s">
        <v>58</v>
      </c>
      <c r="Q690" t="s">
        <v>60</v>
      </c>
      <c r="R690" t="s">
        <v>66</v>
      </c>
    </row>
    <row r="691" spans="1:18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0.2376934</v>
      </c>
      <c r="H691">
        <v>0.2376934</v>
      </c>
      <c r="I691">
        <v>77.697800000000001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12598</v>
      </c>
      <c r="P691" t="s">
        <v>58</v>
      </c>
      <c r="Q691" t="s">
        <v>60</v>
      </c>
      <c r="R691" t="s">
        <v>66</v>
      </c>
    </row>
    <row r="692" spans="1:18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0.97256560000000003</v>
      </c>
      <c r="H692">
        <v>0.97256569999999998</v>
      </c>
      <c r="I692">
        <v>77.697800000000001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12598</v>
      </c>
      <c r="P692" t="s">
        <v>58</v>
      </c>
      <c r="Q692" t="s">
        <v>60</v>
      </c>
      <c r="R692" t="s">
        <v>66</v>
      </c>
    </row>
    <row r="693" spans="1:18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0.83338199999999996</v>
      </c>
      <c r="H693">
        <v>0.83338199999999996</v>
      </c>
      <c r="I693">
        <v>77.697800000000001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12598</v>
      </c>
      <c r="P693" t="s">
        <v>58</v>
      </c>
      <c r="Q693" t="s">
        <v>60</v>
      </c>
      <c r="R693" t="s">
        <v>66</v>
      </c>
    </row>
    <row r="694" spans="1:18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12.25238</v>
      </c>
      <c r="H694">
        <v>12.25238</v>
      </c>
      <c r="I694">
        <v>77.697800000000001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12598</v>
      </c>
      <c r="P694" t="s">
        <v>58</v>
      </c>
      <c r="Q694" t="s">
        <v>60</v>
      </c>
      <c r="R694" t="s">
        <v>66</v>
      </c>
    </row>
    <row r="695" spans="1:18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0.21658450000000001</v>
      </c>
      <c r="H695">
        <v>0.21658450000000001</v>
      </c>
      <c r="I695">
        <v>77.454800000000006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21671</v>
      </c>
      <c r="P695" t="s">
        <v>58</v>
      </c>
      <c r="Q695" t="s">
        <v>60</v>
      </c>
    </row>
    <row r="696" spans="1:18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0.92234839999999996</v>
      </c>
      <c r="H696">
        <v>0.92234839999999996</v>
      </c>
      <c r="I696">
        <v>77.454800000000006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21671</v>
      </c>
      <c r="P696" t="s">
        <v>58</v>
      </c>
      <c r="Q696" t="s">
        <v>60</v>
      </c>
    </row>
    <row r="697" spans="1:18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0.77138819999999997</v>
      </c>
      <c r="H697">
        <v>0.77138830000000003</v>
      </c>
      <c r="I697">
        <v>77.454800000000006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21671</v>
      </c>
      <c r="P697" t="s">
        <v>58</v>
      </c>
      <c r="Q697" t="s">
        <v>60</v>
      </c>
    </row>
    <row r="698" spans="1:18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19.988209999999999</v>
      </c>
      <c r="H698">
        <v>19.988209999999999</v>
      </c>
      <c r="I698">
        <v>77.454800000000006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21671</v>
      </c>
      <c r="P698" t="s">
        <v>58</v>
      </c>
      <c r="Q698" t="s">
        <v>60</v>
      </c>
    </row>
    <row r="699" spans="1:18" x14ac:dyDescent="0.25">
      <c r="A699" t="s">
        <v>30</v>
      </c>
      <c r="B699" t="s">
        <v>38</v>
      </c>
      <c r="C699" t="s">
        <v>48</v>
      </c>
      <c r="D699" t="s">
        <v>57</v>
      </c>
      <c r="E699">
        <v>9</v>
      </c>
      <c r="F699" t="str">
        <f t="shared" si="10"/>
        <v>Average Per Ton1-in-10July Monthly System Peak Day100% Cycling9</v>
      </c>
      <c r="G699">
        <v>0.188498</v>
      </c>
      <c r="H699">
        <v>0.1884981</v>
      </c>
      <c r="I699">
        <v>76.064400000000006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9073</v>
      </c>
      <c r="P699" t="s">
        <v>58</v>
      </c>
      <c r="Q699" t="s">
        <v>60</v>
      </c>
      <c r="R699" t="s">
        <v>67</v>
      </c>
    </row>
    <row r="700" spans="1:18" x14ac:dyDescent="0.25">
      <c r="A700" t="s">
        <v>28</v>
      </c>
      <c r="B700" t="s">
        <v>38</v>
      </c>
      <c r="C700" t="s">
        <v>48</v>
      </c>
      <c r="D700" t="s">
        <v>57</v>
      </c>
      <c r="E700">
        <v>9</v>
      </c>
      <c r="F700" t="str">
        <f t="shared" si="10"/>
        <v>Average Per Premise1-in-10July Monthly System Peak Day100% Cycling9</v>
      </c>
      <c r="G700">
        <v>0.8464296</v>
      </c>
      <c r="H700">
        <v>0.8464296</v>
      </c>
      <c r="I700">
        <v>76.064400000000006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9073</v>
      </c>
      <c r="P700" t="s">
        <v>58</v>
      </c>
      <c r="Q700" t="s">
        <v>60</v>
      </c>
      <c r="R700" t="s">
        <v>67</v>
      </c>
    </row>
    <row r="701" spans="1:18" x14ac:dyDescent="0.25">
      <c r="A701" t="s">
        <v>29</v>
      </c>
      <c r="B701" t="s">
        <v>38</v>
      </c>
      <c r="C701" t="s">
        <v>48</v>
      </c>
      <c r="D701" t="s">
        <v>57</v>
      </c>
      <c r="E701">
        <v>9</v>
      </c>
      <c r="F701" t="str">
        <f t="shared" si="10"/>
        <v>Average Per Device1-in-10July Monthly System Peak Day100% Cycling9</v>
      </c>
      <c r="G701">
        <v>0.68507189999999996</v>
      </c>
      <c r="H701">
        <v>0.68507189999999996</v>
      </c>
      <c r="I701">
        <v>76.064400000000006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9073</v>
      </c>
      <c r="P701" t="s">
        <v>58</v>
      </c>
      <c r="Q701" t="s">
        <v>60</v>
      </c>
      <c r="R701" t="s">
        <v>67</v>
      </c>
    </row>
    <row r="702" spans="1:18" x14ac:dyDescent="0.25">
      <c r="A702" t="s">
        <v>43</v>
      </c>
      <c r="B702" t="s">
        <v>38</v>
      </c>
      <c r="C702" t="s">
        <v>48</v>
      </c>
      <c r="D702" t="s">
        <v>57</v>
      </c>
      <c r="E702">
        <v>9</v>
      </c>
      <c r="F702" t="str">
        <f t="shared" si="10"/>
        <v>Aggregate1-in-10July Monthly System Peak Day100% Cycling9</v>
      </c>
      <c r="G702">
        <v>7.6796559999999996</v>
      </c>
      <c r="H702">
        <v>7.6796559999999996</v>
      </c>
      <c r="I702">
        <v>76.064400000000006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9073</v>
      </c>
      <c r="P702" t="s">
        <v>58</v>
      </c>
      <c r="Q702" t="s">
        <v>60</v>
      </c>
      <c r="R702" t="s">
        <v>67</v>
      </c>
    </row>
    <row r="703" spans="1:18" x14ac:dyDescent="0.25">
      <c r="A703" t="s">
        <v>30</v>
      </c>
      <c r="B703" t="s">
        <v>38</v>
      </c>
      <c r="C703" t="s">
        <v>48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0.23824100000000001</v>
      </c>
      <c r="H703">
        <v>0.23824100000000001</v>
      </c>
      <c r="I703">
        <v>76.404399999999995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12598</v>
      </c>
      <c r="P703" t="s">
        <v>58</v>
      </c>
      <c r="Q703" t="s">
        <v>60</v>
      </c>
      <c r="R703" t="s">
        <v>67</v>
      </c>
    </row>
    <row r="704" spans="1:18" x14ac:dyDescent="0.25">
      <c r="A704" t="s">
        <v>28</v>
      </c>
      <c r="B704" t="s">
        <v>38</v>
      </c>
      <c r="C704" t="s">
        <v>48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0.97480610000000001</v>
      </c>
      <c r="H704">
        <v>0.97480610000000001</v>
      </c>
      <c r="I704">
        <v>76.404399999999995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12598</v>
      </c>
      <c r="P704" t="s">
        <v>58</v>
      </c>
      <c r="Q704" t="s">
        <v>60</v>
      </c>
      <c r="R704" t="s">
        <v>67</v>
      </c>
    </row>
    <row r="705" spans="1:18" x14ac:dyDescent="0.25">
      <c r="A705" t="s">
        <v>29</v>
      </c>
      <c r="B705" t="s">
        <v>38</v>
      </c>
      <c r="C705" t="s">
        <v>48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0.83530179999999998</v>
      </c>
      <c r="H705">
        <v>0.83530179999999998</v>
      </c>
      <c r="I705">
        <v>76.404399999999995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12598</v>
      </c>
      <c r="P705" t="s">
        <v>58</v>
      </c>
      <c r="Q705" t="s">
        <v>60</v>
      </c>
      <c r="R705" t="s">
        <v>67</v>
      </c>
    </row>
    <row r="706" spans="1:18" x14ac:dyDescent="0.25">
      <c r="A706" t="s">
        <v>43</v>
      </c>
      <c r="B706" t="s">
        <v>38</v>
      </c>
      <c r="C706" t="s">
        <v>48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12.280609999999999</v>
      </c>
      <c r="H706">
        <v>12.280609999999999</v>
      </c>
      <c r="I706">
        <v>76.404399999999995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12598</v>
      </c>
      <c r="P706" t="s">
        <v>58</v>
      </c>
      <c r="Q706" t="s">
        <v>60</v>
      </c>
      <c r="R706" t="s">
        <v>67</v>
      </c>
    </row>
    <row r="707" spans="1:18" x14ac:dyDescent="0.25">
      <c r="A707" t="s">
        <v>30</v>
      </c>
      <c r="B707" t="s">
        <v>38</v>
      </c>
      <c r="C707" t="s">
        <v>48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0.21741360000000001</v>
      </c>
      <c r="H707">
        <v>0.21741360000000001</v>
      </c>
      <c r="I707">
        <v>76.262100000000004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21671</v>
      </c>
      <c r="P707" t="s">
        <v>58</v>
      </c>
      <c r="Q707" t="s">
        <v>60</v>
      </c>
    </row>
    <row r="708" spans="1:18" x14ac:dyDescent="0.25">
      <c r="A708" t="s">
        <v>28</v>
      </c>
      <c r="B708" t="s">
        <v>38</v>
      </c>
      <c r="C708" t="s">
        <v>48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0.92587929999999996</v>
      </c>
      <c r="H708">
        <v>0.92587940000000002</v>
      </c>
      <c r="I708">
        <v>76.262100000000004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21671</v>
      </c>
      <c r="P708" t="s">
        <v>58</v>
      </c>
      <c r="Q708" t="s">
        <v>60</v>
      </c>
    </row>
    <row r="709" spans="1:18" x14ac:dyDescent="0.25">
      <c r="A709" t="s">
        <v>29</v>
      </c>
      <c r="B709" t="s">
        <v>38</v>
      </c>
      <c r="C709" t="s">
        <v>48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0.77434130000000001</v>
      </c>
      <c r="H709">
        <v>0.77434130000000001</v>
      </c>
      <c r="I709">
        <v>76.262100000000004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21671</v>
      </c>
      <c r="P709" t="s">
        <v>58</v>
      </c>
      <c r="Q709" t="s">
        <v>60</v>
      </c>
    </row>
    <row r="710" spans="1:18" x14ac:dyDescent="0.25">
      <c r="A710" t="s">
        <v>43</v>
      </c>
      <c r="B710" t="s">
        <v>38</v>
      </c>
      <c r="C710" t="s">
        <v>48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20.064730000000001</v>
      </c>
      <c r="H710">
        <v>20.064730000000001</v>
      </c>
      <c r="I710">
        <v>76.262100000000004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21671</v>
      </c>
      <c r="P710" t="s">
        <v>58</v>
      </c>
      <c r="Q710" t="s">
        <v>60</v>
      </c>
    </row>
    <row r="711" spans="1:18" x14ac:dyDescent="0.25">
      <c r="A711" t="s">
        <v>30</v>
      </c>
      <c r="B711" t="s">
        <v>38</v>
      </c>
      <c r="C711" t="s">
        <v>49</v>
      </c>
      <c r="D711" t="s">
        <v>57</v>
      </c>
      <c r="E711">
        <v>9</v>
      </c>
      <c r="F711" t="str">
        <f t="shared" si="11"/>
        <v>Average Per Ton1-in-10June Monthly System Peak Day100% Cycling9</v>
      </c>
      <c r="G711">
        <v>0.15675420000000001</v>
      </c>
      <c r="H711">
        <v>0.15675420000000001</v>
      </c>
      <c r="I711">
        <v>74.760000000000005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9073</v>
      </c>
      <c r="P711" t="s">
        <v>58</v>
      </c>
      <c r="Q711" t="s">
        <v>60</v>
      </c>
      <c r="R711" t="s">
        <v>68</v>
      </c>
    </row>
    <row r="712" spans="1:18" x14ac:dyDescent="0.25">
      <c r="A712" t="s">
        <v>28</v>
      </c>
      <c r="B712" t="s">
        <v>38</v>
      </c>
      <c r="C712" t="s">
        <v>49</v>
      </c>
      <c r="D712" t="s">
        <v>57</v>
      </c>
      <c r="E712">
        <v>9</v>
      </c>
      <c r="F712" t="str">
        <f t="shared" si="11"/>
        <v>Average Per Premise1-in-10June Monthly System Peak Day100% Cycling9</v>
      </c>
      <c r="G712">
        <v>0.7038875</v>
      </c>
      <c r="H712">
        <v>0.7038875</v>
      </c>
      <c r="I712">
        <v>74.760000000000005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9073</v>
      </c>
      <c r="P712" t="s">
        <v>58</v>
      </c>
      <c r="Q712" t="s">
        <v>60</v>
      </c>
      <c r="R712" t="s">
        <v>68</v>
      </c>
    </row>
    <row r="713" spans="1:18" x14ac:dyDescent="0.25">
      <c r="A713" t="s">
        <v>29</v>
      </c>
      <c r="B713" t="s">
        <v>38</v>
      </c>
      <c r="C713" t="s">
        <v>49</v>
      </c>
      <c r="D713" t="s">
        <v>57</v>
      </c>
      <c r="E713">
        <v>9</v>
      </c>
      <c r="F713" t="str">
        <f t="shared" si="11"/>
        <v>Average Per Device1-in-10June Monthly System Peak Day100% Cycling9</v>
      </c>
      <c r="G713">
        <v>0.56970310000000002</v>
      </c>
      <c r="H713">
        <v>0.56970310000000002</v>
      </c>
      <c r="I713">
        <v>74.760000000000005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9073</v>
      </c>
      <c r="P713" t="s">
        <v>58</v>
      </c>
      <c r="Q713" t="s">
        <v>60</v>
      </c>
      <c r="R713" t="s">
        <v>68</v>
      </c>
    </row>
    <row r="714" spans="1:18" x14ac:dyDescent="0.25">
      <c r="A714" t="s">
        <v>43</v>
      </c>
      <c r="B714" t="s">
        <v>38</v>
      </c>
      <c r="C714" t="s">
        <v>49</v>
      </c>
      <c r="D714" t="s">
        <v>57</v>
      </c>
      <c r="E714">
        <v>9</v>
      </c>
      <c r="F714" t="str">
        <f t="shared" si="11"/>
        <v>Aggregate1-in-10June Monthly System Peak Day100% Cycling9</v>
      </c>
      <c r="G714">
        <v>6.3863719999999997</v>
      </c>
      <c r="H714">
        <v>6.3863719999999997</v>
      </c>
      <c r="I714">
        <v>74.760000000000005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9073</v>
      </c>
      <c r="P714" t="s">
        <v>58</v>
      </c>
      <c r="Q714" t="s">
        <v>60</v>
      </c>
      <c r="R714" t="s">
        <v>68</v>
      </c>
    </row>
    <row r="715" spans="1:18" x14ac:dyDescent="0.25">
      <c r="A715" t="s">
        <v>30</v>
      </c>
      <c r="B715" t="s">
        <v>38</v>
      </c>
      <c r="C715" t="s">
        <v>49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0.21436949999999999</v>
      </c>
      <c r="H715">
        <v>0.21436949999999999</v>
      </c>
      <c r="I715">
        <v>75.498999999999995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12598</v>
      </c>
      <c r="P715" t="s">
        <v>58</v>
      </c>
      <c r="Q715" t="s">
        <v>60</v>
      </c>
      <c r="R715" t="s">
        <v>68</v>
      </c>
    </row>
    <row r="716" spans="1:18" x14ac:dyDescent="0.25">
      <c r="A716" t="s">
        <v>28</v>
      </c>
      <c r="B716" t="s">
        <v>38</v>
      </c>
      <c r="C716" t="s">
        <v>49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0.87713160000000001</v>
      </c>
      <c r="H716">
        <v>0.87713160000000001</v>
      </c>
      <c r="I716">
        <v>75.498999999999995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12598</v>
      </c>
      <c r="P716" t="s">
        <v>58</v>
      </c>
      <c r="Q716" t="s">
        <v>60</v>
      </c>
      <c r="R716" t="s">
        <v>68</v>
      </c>
    </row>
    <row r="717" spans="1:18" x14ac:dyDescent="0.25">
      <c r="A717" t="s">
        <v>29</v>
      </c>
      <c r="B717" t="s">
        <v>38</v>
      </c>
      <c r="C717" t="s">
        <v>49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0.75160550000000004</v>
      </c>
      <c r="H717">
        <v>0.75160539999999998</v>
      </c>
      <c r="I717">
        <v>75.498999999999995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12598</v>
      </c>
      <c r="P717" t="s">
        <v>58</v>
      </c>
      <c r="Q717" t="s">
        <v>60</v>
      </c>
      <c r="R717" t="s">
        <v>68</v>
      </c>
    </row>
    <row r="718" spans="1:18" x14ac:dyDescent="0.25">
      <c r="A718" t="s">
        <v>43</v>
      </c>
      <c r="B718" t="s">
        <v>38</v>
      </c>
      <c r="C718" t="s">
        <v>49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11.0501</v>
      </c>
      <c r="H718">
        <v>11.0501</v>
      </c>
      <c r="I718">
        <v>75.498999999999995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12598</v>
      </c>
      <c r="P718" t="s">
        <v>58</v>
      </c>
      <c r="Q718" t="s">
        <v>60</v>
      </c>
      <c r="R718" t="s">
        <v>68</v>
      </c>
    </row>
    <row r="719" spans="1:18" x14ac:dyDescent="0.25">
      <c r="A719" t="s">
        <v>30</v>
      </c>
      <c r="B719" t="s">
        <v>38</v>
      </c>
      <c r="C719" t="s">
        <v>49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0.190246</v>
      </c>
      <c r="H719">
        <v>0.190246</v>
      </c>
      <c r="I719">
        <v>75.189599999999999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21671</v>
      </c>
      <c r="P719" t="s">
        <v>58</v>
      </c>
      <c r="Q719" t="s">
        <v>60</v>
      </c>
    </row>
    <row r="720" spans="1:18" x14ac:dyDescent="0.25">
      <c r="A720" t="s">
        <v>28</v>
      </c>
      <c r="B720" t="s">
        <v>38</v>
      </c>
      <c r="C720" t="s">
        <v>49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0.81018310000000004</v>
      </c>
      <c r="H720">
        <v>0.81018310000000004</v>
      </c>
      <c r="I720">
        <v>75.189599999999999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21671</v>
      </c>
      <c r="P720" t="s">
        <v>58</v>
      </c>
      <c r="Q720" t="s">
        <v>60</v>
      </c>
    </row>
    <row r="721" spans="1:18" x14ac:dyDescent="0.25">
      <c r="A721" t="s">
        <v>29</v>
      </c>
      <c r="B721" t="s">
        <v>38</v>
      </c>
      <c r="C721" t="s">
        <v>49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0.67758090000000004</v>
      </c>
      <c r="H721">
        <v>0.67758090000000004</v>
      </c>
      <c r="I721">
        <v>75.189599999999999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21671</v>
      </c>
      <c r="P721" t="s">
        <v>58</v>
      </c>
      <c r="Q721" t="s">
        <v>60</v>
      </c>
    </row>
    <row r="722" spans="1:18" x14ac:dyDescent="0.25">
      <c r="A722" t="s">
        <v>43</v>
      </c>
      <c r="B722" t="s">
        <v>38</v>
      </c>
      <c r="C722" t="s">
        <v>49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17.557480000000002</v>
      </c>
      <c r="H722">
        <v>17.557480000000002</v>
      </c>
      <c r="I722">
        <v>75.189599999999999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21671</v>
      </c>
      <c r="P722" t="s">
        <v>58</v>
      </c>
      <c r="Q722" t="s">
        <v>60</v>
      </c>
    </row>
    <row r="723" spans="1:18" x14ac:dyDescent="0.25">
      <c r="A723" t="s">
        <v>30</v>
      </c>
      <c r="B723" t="s">
        <v>38</v>
      </c>
      <c r="C723" t="s">
        <v>50</v>
      </c>
      <c r="D723" t="s">
        <v>57</v>
      </c>
      <c r="E723">
        <v>9</v>
      </c>
      <c r="F723" t="str">
        <f t="shared" si="11"/>
        <v>Average Per Ton1-in-10May Monthly System Peak Day100% Cycling9</v>
      </c>
      <c r="G723">
        <v>0.1739349</v>
      </c>
      <c r="H723">
        <v>0.1739349</v>
      </c>
      <c r="I723">
        <v>78.171800000000005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9073</v>
      </c>
      <c r="P723" t="s">
        <v>58</v>
      </c>
      <c r="Q723" t="s">
        <v>60</v>
      </c>
      <c r="R723" t="s">
        <v>69</v>
      </c>
    </row>
    <row r="724" spans="1:18" x14ac:dyDescent="0.25">
      <c r="A724" t="s">
        <v>28</v>
      </c>
      <c r="B724" t="s">
        <v>38</v>
      </c>
      <c r="C724" t="s">
        <v>50</v>
      </c>
      <c r="D724" t="s">
        <v>57</v>
      </c>
      <c r="E724">
        <v>9</v>
      </c>
      <c r="F724" t="str">
        <f t="shared" si="11"/>
        <v>Average Per Premise1-in-10May Monthly System Peak Day100% Cycling9</v>
      </c>
      <c r="G724">
        <v>0.78103549999999999</v>
      </c>
      <c r="H724">
        <v>0.78103549999999999</v>
      </c>
      <c r="I724">
        <v>78.171800000000005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9073</v>
      </c>
      <c r="P724" t="s">
        <v>58</v>
      </c>
      <c r="Q724" t="s">
        <v>60</v>
      </c>
      <c r="R724" t="s">
        <v>69</v>
      </c>
    </row>
    <row r="725" spans="1:18" x14ac:dyDescent="0.25">
      <c r="A725" t="s">
        <v>29</v>
      </c>
      <c r="B725" t="s">
        <v>38</v>
      </c>
      <c r="C725" t="s">
        <v>50</v>
      </c>
      <c r="D725" t="s">
        <v>57</v>
      </c>
      <c r="E725">
        <v>9</v>
      </c>
      <c r="F725" t="str">
        <f t="shared" si="11"/>
        <v>Average Per Device1-in-10May Monthly System Peak Day100% Cycling9</v>
      </c>
      <c r="G725">
        <v>0.63214409999999999</v>
      </c>
      <c r="H725">
        <v>0.63214409999999999</v>
      </c>
      <c r="I725">
        <v>78.171800000000005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9073</v>
      </c>
      <c r="P725" t="s">
        <v>58</v>
      </c>
      <c r="Q725" t="s">
        <v>60</v>
      </c>
      <c r="R725" t="s">
        <v>69</v>
      </c>
    </row>
    <row r="726" spans="1:18" x14ac:dyDescent="0.25">
      <c r="A726" t="s">
        <v>43</v>
      </c>
      <c r="B726" t="s">
        <v>38</v>
      </c>
      <c r="C726" t="s">
        <v>50</v>
      </c>
      <c r="D726" t="s">
        <v>57</v>
      </c>
      <c r="E726">
        <v>9</v>
      </c>
      <c r="F726" t="str">
        <f t="shared" si="11"/>
        <v>Aggregate1-in-10May Monthly System Peak Day100% Cycling9</v>
      </c>
      <c r="G726">
        <v>7.0863350000000001</v>
      </c>
      <c r="H726">
        <v>7.0863350000000001</v>
      </c>
      <c r="I726">
        <v>78.171800000000005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9073</v>
      </c>
      <c r="P726" t="s">
        <v>58</v>
      </c>
      <c r="Q726" t="s">
        <v>60</v>
      </c>
      <c r="R726" t="s">
        <v>69</v>
      </c>
    </row>
    <row r="727" spans="1:18" x14ac:dyDescent="0.25">
      <c r="A727" t="s">
        <v>30</v>
      </c>
      <c r="B727" t="s">
        <v>38</v>
      </c>
      <c r="C727" t="s">
        <v>50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0.22708529999999999</v>
      </c>
      <c r="H727">
        <v>0.22708529999999999</v>
      </c>
      <c r="I727">
        <v>79.078500000000005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12598</v>
      </c>
      <c r="P727" t="s">
        <v>58</v>
      </c>
      <c r="Q727" t="s">
        <v>60</v>
      </c>
      <c r="R727" t="s">
        <v>69</v>
      </c>
    </row>
    <row r="728" spans="1:18" x14ac:dyDescent="0.25">
      <c r="A728" t="s">
        <v>28</v>
      </c>
      <c r="B728" t="s">
        <v>38</v>
      </c>
      <c r="C728" t="s">
        <v>50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0.92916069999999995</v>
      </c>
      <c r="H728">
        <v>0.92916069999999995</v>
      </c>
      <c r="I728">
        <v>79.078500000000005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12598</v>
      </c>
      <c r="P728" t="s">
        <v>58</v>
      </c>
      <c r="Q728" t="s">
        <v>60</v>
      </c>
      <c r="R728" t="s">
        <v>69</v>
      </c>
    </row>
    <row r="729" spans="1:18" x14ac:dyDescent="0.25">
      <c r="A729" t="s">
        <v>29</v>
      </c>
      <c r="B729" t="s">
        <v>38</v>
      </c>
      <c r="C729" t="s">
        <v>50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0.79618869999999997</v>
      </c>
      <c r="H729">
        <v>0.79618869999999997</v>
      </c>
      <c r="I729">
        <v>79.078500000000005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12598</v>
      </c>
      <c r="P729" t="s">
        <v>58</v>
      </c>
      <c r="Q729" t="s">
        <v>60</v>
      </c>
      <c r="R729" t="s">
        <v>69</v>
      </c>
    </row>
    <row r="730" spans="1:18" x14ac:dyDescent="0.25">
      <c r="A730" t="s">
        <v>43</v>
      </c>
      <c r="B730" t="s">
        <v>38</v>
      </c>
      <c r="C730" t="s">
        <v>50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11.70557</v>
      </c>
      <c r="H730">
        <v>11.70557</v>
      </c>
      <c r="I730">
        <v>79.078500000000005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12598</v>
      </c>
      <c r="P730" t="s">
        <v>58</v>
      </c>
      <c r="Q730" t="s">
        <v>60</v>
      </c>
      <c r="R730" t="s">
        <v>69</v>
      </c>
    </row>
    <row r="731" spans="1:18" x14ac:dyDescent="0.25">
      <c r="A731" t="s">
        <v>30</v>
      </c>
      <c r="B731" t="s">
        <v>38</v>
      </c>
      <c r="C731" t="s">
        <v>50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0.20483119999999999</v>
      </c>
      <c r="H731">
        <v>0.20483119999999999</v>
      </c>
      <c r="I731">
        <v>78.698899999999995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21671</v>
      </c>
      <c r="P731" t="s">
        <v>58</v>
      </c>
      <c r="Q731" t="s">
        <v>60</v>
      </c>
    </row>
    <row r="732" spans="1:18" x14ac:dyDescent="0.25">
      <c r="A732" t="s">
        <v>28</v>
      </c>
      <c r="B732" t="s">
        <v>38</v>
      </c>
      <c r="C732" t="s">
        <v>50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0.87229599999999996</v>
      </c>
      <c r="H732">
        <v>0.87229599999999996</v>
      </c>
      <c r="I732">
        <v>78.698899999999995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21671</v>
      </c>
      <c r="P732" t="s">
        <v>58</v>
      </c>
      <c r="Q732" t="s">
        <v>60</v>
      </c>
    </row>
    <row r="733" spans="1:18" x14ac:dyDescent="0.25">
      <c r="A733" t="s">
        <v>29</v>
      </c>
      <c r="B733" t="s">
        <v>38</v>
      </c>
      <c r="C733" t="s">
        <v>50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0.72952790000000001</v>
      </c>
      <c r="H733">
        <v>0.72952790000000001</v>
      </c>
      <c r="I733">
        <v>78.698899999999995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21671</v>
      </c>
      <c r="P733" t="s">
        <v>58</v>
      </c>
      <c r="Q733" t="s">
        <v>60</v>
      </c>
    </row>
    <row r="734" spans="1:18" x14ac:dyDescent="0.25">
      <c r="A734" t="s">
        <v>43</v>
      </c>
      <c r="B734" t="s">
        <v>38</v>
      </c>
      <c r="C734" t="s">
        <v>50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18.90353</v>
      </c>
      <c r="H734">
        <v>18.90353</v>
      </c>
      <c r="I734">
        <v>78.698899999999995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21671</v>
      </c>
      <c r="P734" t="s">
        <v>58</v>
      </c>
      <c r="Q734" t="s">
        <v>60</v>
      </c>
    </row>
    <row r="735" spans="1:18" x14ac:dyDescent="0.25">
      <c r="A735" t="s">
        <v>30</v>
      </c>
      <c r="B735" t="s">
        <v>38</v>
      </c>
      <c r="C735" t="s">
        <v>51</v>
      </c>
      <c r="D735" t="s">
        <v>57</v>
      </c>
      <c r="E735">
        <v>9</v>
      </c>
      <c r="F735" t="str">
        <f t="shared" si="11"/>
        <v>Average Per Ton1-in-10October Monthly System Peak Day100% Cycling9</v>
      </c>
      <c r="G735">
        <v>0.17621029999999999</v>
      </c>
      <c r="H735">
        <v>0.17621029999999999</v>
      </c>
      <c r="I735">
        <v>74.477800000000002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9073</v>
      </c>
      <c r="P735" t="s">
        <v>58</v>
      </c>
      <c r="Q735" t="s">
        <v>60</v>
      </c>
      <c r="R735" t="s">
        <v>70</v>
      </c>
    </row>
    <row r="736" spans="1:18" x14ac:dyDescent="0.25">
      <c r="A736" t="s">
        <v>28</v>
      </c>
      <c r="B736" t="s">
        <v>38</v>
      </c>
      <c r="C736" t="s">
        <v>51</v>
      </c>
      <c r="D736" t="s">
        <v>57</v>
      </c>
      <c r="E736">
        <v>9</v>
      </c>
      <c r="F736" t="str">
        <f t="shared" si="11"/>
        <v>Average Per Premise1-in-10October Monthly System Peak Day100% Cycling9</v>
      </c>
      <c r="G736">
        <v>0.79125270000000003</v>
      </c>
      <c r="H736">
        <v>0.79125270000000003</v>
      </c>
      <c r="I736">
        <v>74.477800000000002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9073</v>
      </c>
      <c r="P736" t="s">
        <v>58</v>
      </c>
      <c r="Q736" t="s">
        <v>60</v>
      </c>
      <c r="R736" t="s">
        <v>70</v>
      </c>
    </row>
    <row r="737" spans="1:18" x14ac:dyDescent="0.25">
      <c r="A737" t="s">
        <v>29</v>
      </c>
      <c r="B737" t="s">
        <v>38</v>
      </c>
      <c r="C737" t="s">
        <v>51</v>
      </c>
      <c r="D737" t="s">
        <v>57</v>
      </c>
      <c r="E737">
        <v>9</v>
      </c>
      <c r="F737" t="str">
        <f t="shared" si="11"/>
        <v>Average Per Device1-in-10October Monthly System Peak Day100% Cycling9</v>
      </c>
      <c r="G737">
        <v>0.64041360000000003</v>
      </c>
      <c r="H737">
        <v>0.64041360000000003</v>
      </c>
      <c r="I737">
        <v>74.477800000000002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9073</v>
      </c>
      <c r="P737" t="s">
        <v>58</v>
      </c>
      <c r="Q737" t="s">
        <v>60</v>
      </c>
      <c r="R737" t="s">
        <v>70</v>
      </c>
    </row>
    <row r="738" spans="1:18" x14ac:dyDescent="0.25">
      <c r="A738" t="s">
        <v>43</v>
      </c>
      <c r="B738" t="s">
        <v>38</v>
      </c>
      <c r="C738" t="s">
        <v>51</v>
      </c>
      <c r="D738" t="s">
        <v>57</v>
      </c>
      <c r="E738">
        <v>9</v>
      </c>
      <c r="F738" t="str">
        <f t="shared" si="11"/>
        <v>Aggregate1-in-10October Monthly System Peak Day100% Cycling9</v>
      </c>
      <c r="G738">
        <v>7.179036</v>
      </c>
      <c r="H738">
        <v>7.179036</v>
      </c>
      <c r="I738">
        <v>74.477800000000002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9073</v>
      </c>
      <c r="P738" t="s">
        <v>58</v>
      </c>
      <c r="Q738" t="s">
        <v>60</v>
      </c>
      <c r="R738" t="s">
        <v>70</v>
      </c>
    </row>
    <row r="739" spans="1:18" x14ac:dyDescent="0.25">
      <c r="A739" t="s">
        <v>30</v>
      </c>
      <c r="B739" t="s">
        <v>38</v>
      </c>
      <c r="C739" t="s">
        <v>51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0.22909070000000001</v>
      </c>
      <c r="H739">
        <v>0.22909070000000001</v>
      </c>
      <c r="I739">
        <v>75.356700000000004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12598</v>
      </c>
      <c r="P739" t="s">
        <v>58</v>
      </c>
      <c r="Q739" t="s">
        <v>60</v>
      </c>
      <c r="R739" t="s">
        <v>70</v>
      </c>
    </row>
    <row r="740" spans="1:18" x14ac:dyDescent="0.25">
      <c r="A740" t="s">
        <v>28</v>
      </c>
      <c r="B740" t="s">
        <v>38</v>
      </c>
      <c r="C740" t="s">
        <v>51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0.93736620000000004</v>
      </c>
      <c r="H740">
        <v>0.93736609999999998</v>
      </c>
      <c r="I740">
        <v>75.356700000000004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12598</v>
      </c>
      <c r="P740" t="s">
        <v>58</v>
      </c>
      <c r="Q740" t="s">
        <v>60</v>
      </c>
      <c r="R740" t="s">
        <v>70</v>
      </c>
    </row>
    <row r="741" spans="1:18" x14ac:dyDescent="0.25">
      <c r="A741" t="s">
        <v>29</v>
      </c>
      <c r="B741" t="s">
        <v>38</v>
      </c>
      <c r="C741" t="s">
        <v>51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0.80321989999999999</v>
      </c>
      <c r="H741">
        <v>0.80321989999999999</v>
      </c>
      <c r="I741">
        <v>75.356700000000004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12598</v>
      </c>
      <c r="P741" t="s">
        <v>58</v>
      </c>
      <c r="Q741" t="s">
        <v>60</v>
      </c>
      <c r="R741" t="s">
        <v>70</v>
      </c>
    </row>
    <row r="742" spans="1:18" x14ac:dyDescent="0.25">
      <c r="A742" t="s">
        <v>43</v>
      </c>
      <c r="B742" t="s">
        <v>38</v>
      </c>
      <c r="C742" t="s">
        <v>51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11.80894</v>
      </c>
      <c r="H742">
        <v>11.80894</v>
      </c>
      <c r="I742">
        <v>75.356700000000004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12598</v>
      </c>
      <c r="P742" t="s">
        <v>58</v>
      </c>
      <c r="Q742" t="s">
        <v>60</v>
      </c>
      <c r="R742" t="s">
        <v>70</v>
      </c>
    </row>
    <row r="743" spans="1:18" x14ac:dyDescent="0.25">
      <c r="A743" t="s">
        <v>30</v>
      </c>
      <c r="B743" t="s">
        <v>38</v>
      </c>
      <c r="C743" t="s">
        <v>51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0.20694969999999999</v>
      </c>
      <c r="H743">
        <v>0.20694969999999999</v>
      </c>
      <c r="I743">
        <v>74.988699999999994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21671</v>
      </c>
      <c r="P743" t="s">
        <v>58</v>
      </c>
      <c r="Q743" t="s">
        <v>60</v>
      </c>
    </row>
    <row r="744" spans="1:18" x14ac:dyDescent="0.25">
      <c r="A744" t="s">
        <v>28</v>
      </c>
      <c r="B744" t="s">
        <v>38</v>
      </c>
      <c r="C744" t="s">
        <v>51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0.88131760000000003</v>
      </c>
      <c r="H744">
        <v>0.88131749999999998</v>
      </c>
      <c r="I744">
        <v>74.988699999999994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21671</v>
      </c>
      <c r="P744" t="s">
        <v>58</v>
      </c>
      <c r="Q744" t="s">
        <v>60</v>
      </c>
    </row>
    <row r="745" spans="1:18" x14ac:dyDescent="0.25">
      <c r="A745" t="s">
        <v>29</v>
      </c>
      <c r="B745" t="s">
        <v>38</v>
      </c>
      <c r="C745" t="s">
        <v>51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0.73707290000000003</v>
      </c>
      <c r="H745">
        <v>0.73707290000000003</v>
      </c>
      <c r="I745">
        <v>74.988699999999994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21671</v>
      </c>
      <c r="P745" t="s">
        <v>58</v>
      </c>
      <c r="Q745" t="s">
        <v>60</v>
      </c>
    </row>
    <row r="746" spans="1:18" x14ac:dyDescent="0.25">
      <c r="A746" t="s">
        <v>43</v>
      </c>
      <c r="B746" t="s">
        <v>38</v>
      </c>
      <c r="C746" t="s">
        <v>51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19.099029999999999</v>
      </c>
      <c r="H746">
        <v>19.099029999999999</v>
      </c>
      <c r="I746">
        <v>74.988699999999994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21671</v>
      </c>
      <c r="P746" t="s">
        <v>58</v>
      </c>
      <c r="Q746" t="s">
        <v>60</v>
      </c>
    </row>
    <row r="747" spans="1:18" x14ac:dyDescent="0.25">
      <c r="A747" t="s">
        <v>30</v>
      </c>
      <c r="B747" t="s">
        <v>38</v>
      </c>
      <c r="C747" t="s">
        <v>52</v>
      </c>
      <c r="D747" t="s">
        <v>57</v>
      </c>
      <c r="E747">
        <v>9</v>
      </c>
      <c r="F747" t="str">
        <f t="shared" si="11"/>
        <v>Average Per Ton1-in-10September Monthly System Peak Day100% Cycling9</v>
      </c>
      <c r="G747">
        <v>0.21048169999999999</v>
      </c>
      <c r="H747">
        <v>0.21048169999999999</v>
      </c>
      <c r="I747">
        <v>79.436000000000007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9073</v>
      </c>
      <c r="P747" t="s">
        <v>58</v>
      </c>
      <c r="Q747" t="s">
        <v>60</v>
      </c>
      <c r="R747" t="s">
        <v>71</v>
      </c>
    </row>
    <row r="748" spans="1:18" x14ac:dyDescent="0.25">
      <c r="A748" t="s">
        <v>28</v>
      </c>
      <c r="B748" t="s">
        <v>38</v>
      </c>
      <c r="C748" t="s">
        <v>52</v>
      </c>
      <c r="D748" t="s">
        <v>57</v>
      </c>
      <c r="E748">
        <v>9</v>
      </c>
      <c r="F748" t="str">
        <f t="shared" si="11"/>
        <v>Average Per Premise1-in-10September Monthly System Peak Day100% Cycling9</v>
      </c>
      <c r="G748">
        <v>0.94514489999999995</v>
      </c>
      <c r="H748">
        <v>0.94514489999999995</v>
      </c>
      <c r="I748">
        <v>79.436000000000007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9073</v>
      </c>
      <c r="P748" t="s">
        <v>58</v>
      </c>
      <c r="Q748" t="s">
        <v>60</v>
      </c>
      <c r="R748" t="s">
        <v>71</v>
      </c>
    </row>
    <row r="749" spans="1:18" x14ac:dyDescent="0.25">
      <c r="A749" t="s">
        <v>29</v>
      </c>
      <c r="B749" t="s">
        <v>38</v>
      </c>
      <c r="C749" t="s">
        <v>52</v>
      </c>
      <c r="D749" t="s">
        <v>57</v>
      </c>
      <c r="E749">
        <v>9</v>
      </c>
      <c r="F749" t="str">
        <f t="shared" si="11"/>
        <v>Average Per Device1-in-10September Monthly System Peak Day100% Cycling9</v>
      </c>
      <c r="G749">
        <v>0.7649688</v>
      </c>
      <c r="H749">
        <v>0.7649688</v>
      </c>
      <c r="I749">
        <v>79.436000000000007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9073</v>
      </c>
      <c r="P749" t="s">
        <v>58</v>
      </c>
      <c r="Q749" t="s">
        <v>60</v>
      </c>
      <c r="R749" t="s">
        <v>71</v>
      </c>
    </row>
    <row r="750" spans="1:18" x14ac:dyDescent="0.25">
      <c r="A750" t="s">
        <v>43</v>
      </c>
      <c r="B750" t="s">
        <v>38</v>
      </c>
      <c r="C750" t="s">
        <v>52</v>
      </c>
      <c r="D750" t="s">
        <v>57</v>
      </c>
      <c r="E750">
        <v>9</v>
      </c>
      <c r="F750" t="str">
        <f t="shared" si="11"/>
        <v>Aggregate1-in-10September Monthly System Peak Day100% Cycling9</v>
      </c>
      <c r="G750">
        <v>8.5753000000000004</v>
      </c>
      <c r="H750">
        <v>8.5753000000000004</v>
      </c>
      <c r="I750">
        <v>79.436000000000007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9073</v>
      </c>
      <c r="P750" t="s">
        <v>58</v>
      </c>
      <c r="Q750" t="s">
        <v>60</v>
      </c>
      <c r="R750" t="s">
        <v>71</v>
      </c>
    </row>
    <row r="751" spans="1:18" x14ac:dyDescent="0.25">
      <c r="A751" t="s">
        <v>30</v>
      </c>
      <c r="B751" t="s">
        <v>38</v>
      </c>
      <c r="C751" t="s">
        <v>52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0.25624669999999999</v>
      </c>
      <c r="H751">
        <v>0.25624669999999999</v>
      </c>
      <c r="I751">
        <v>80.087699999999998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12598</v>
      </c>
      <c r="P751" t="s">
        <v>58</v>
      </c>
      <c r="Q751" t="s">
        <v>60</v>
      </c>
      <c r="R751" t="s">
        <v>71</v>
      </c>
    </row>
    <row r="752" spans="1:18" x14ac:dyDescent="0.25">
      <c r="A752" t="s">
        <v>28</v>
      </c>
      <c r="B752" t="s">
        <v>38</v>
      </c>
      <c r="C752" t="s">
        <v>52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1.0484800000000001</v>
      </c>
      <c r="H752">
        <v>1.0484800000000001</v>
      </c>
      <c r="I752">
        <v>80.087699999999998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12598</v>
      </c>
      <c r="P752" t="s">
        <v>58</v>
      </c>
      <c r="Q752" t="s">
        <v>60</v>
      </c>
      <c r="R752" t="s">
        <v>71</v>
      </c>
    </row>
    <row r="753" spans="1:18" x14ac:dyDescent="0.25">
      <c r="A753" t="s">
        <v>29</v>
      </c>
      <c r="B753" t="s">
        <v>38</v>
      </c>
      <c r="C753" t="s">
        <v>52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0.89843189999999995</v>
      </c>
      <c r="H753">
        <v>0.89843200000000001</v>
      </c>
      <c r="I753">
        <v>80.087699999999998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12598</v>
      </c>
      <c r="P753" t="s">
        <v>58</v>
      </c>
      <c r="Q753" t="s">
        <v>60</v>
      </c>
      <c r="R753" t="s">
        <v>71</v>
      </c>
    </row>
    <row r="754" spans="1:18" x14ac:dyDescent="0.25">
      <c r="A754" t="s">
        <v>43</v>
      </c>
      <c r="B754" t="s">
        <v>38</v>
      </c>
      <c r="C754" t="s">
        <v>52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13.20875</v>
      </c>
      <c r="H754">
        <v>13.20875</v>
      </c>
      <c r="I754">
        <v>80.087699999999998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12598</v>
      </c>
      <c r="P754" t="s">
        <v>58</v>
      </c>
      <c r="Q754" t="s">
        <v>60</v>
      </c>
      <c r="R754" t="s">
        <v>71</v>
      </c>
    </row>
    <row r="755" spans="1:18" x14ac:dyDescent="0.25">
      <c r="A755" t="s">
        <v>30</v>
      </c>
      <c r="B755" t="s">
        <v>38</v>
      </c>
      <c r="C755" t="s">
        <v>52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0.23708489999999999</v>
      </c>
      <c r="H755">
        <v>0.23708489999999999</v>
      </c>
      <c r="I755">
        <v>79.814800000000005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21671</v>
      </c>
      <c r="P755" t="s">
        <v>58</v>
      </c>
      <c r="Q755" t="s">
        <v>60</v>
      </c>
    </row>
    <row r="756" spans="1:18" x14ac:dyDescent="0.25">
      <c r="A756" t="s">
        <v>28</v>
      </c>
      <c r="B756" t="s">
        <v>38</v>
      </c>
      <c r="C756" t="s">
        <v>52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1.009652</v>
      </c>
      <c r="H756">
        <v>1.009652</v>
      </c>
      <c r="I756">
        <v>79.814800000000005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21671</v>
      </c>
      <c r="P756" t="s">
        <v>58</v>
      </c>
      <c r="Q756" t="s">
        <v>60</v>
      </c>
    </row>
    <row r="757" spans="1:18" x14ac:dyDescent="0.25">
      <c r="A757" t="s">
        <v>29</v>
      </c>
      <c r="B757" t="s">
        <v>38</v>
      </c>
      <c r="C757" t="s">
        <v>52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0.8444026</v>
      </c>
      <c r="H757">
        <v>0.8444026</v>
      </c>
      <c r="I757">
        <v>79.814800000000005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21671</v>
      </c>
      <c r="P757" t="s">
        <v>58</v>
      </c>
      <c r="Q757" t="s">
        <v>60</v>
      </c>
    </row>
    <row r="758" spans="1:18" x14ac:dyDescent="0.25">
      <c r="A758" t="s">
        <v>43</v>
      </c>
      <c r="B758" t="s">
        <v>38</v>
      </c>
      <c r="C758" t="s">
        <v>52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21.88016</v>
      </c>
      <c r="H758">
        <v>21.88016</v>
      </c>
      <c r="I758">
        <v>79.814800000000005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21671</v>
      </c>
      <c r="P758" t="s">
        <v>58</v>
      </c>
      <c r="Q758" t="s">
        <v>60</v>
      </c>
    </row>
    <row r="759" spans="1:18" x14ac:dyDescent="0.25">
      <c r="A759" t="s">
        <v>30</v>
      </c>
      <c r="B759" t="s">
        <v>38</v>
      </c>
      <c r="C759" t="s">
        <v>47</v>
      </c>
      <c r="D759" t="s">
        <v>57</v>
      </c>
      <c r="E759">
        <v>10</v>
      </c>
      <c r="F759" t="str">
        <f t="shared" si="11"/>
        <v>Average Per Ton1-in-10August Monthly System Peak Day100% Cycling10</v>
      </c>
      <c r="G759">
        <v>0.20546310000000001</v>
      </c>
      <c r="H759">
        <v>0.20546310000000001</v>
      </c>
      <c r="I759">
        <v>82.533799999999999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9073</v>
      </c>
      <c r="P759" t="s">
        <v>58</v>
      </c>
      <c r="Q759" t="s">
        <v>60</v>
      </c>
      <c r="R759" t="s">
        <v>66</v>
      </c>
    </row>
    <row r="760" spans="1:18" x14ac:dyDescent="0.25">
      <c r="A760" t="s">
        <v>28</v>
      </c>
      <c r="B760" t="s">
        <v>38</v>
      </c>
      <c r="C760" t="s">
        <v>47</v>
      </c>
      <c r="D760" t="s">
        <v>57</v>
      </c>
      <c r="E760">
        <v>10</v>
      </c>
      <c r="F760" t="str">
        <f t="shared" si="11"/>
        <v>Average Per Premise1-in-10August Monthly System Peak Day100% Cycling10</v>
      </c>
      <c r="G760">
        <v>0.92260940000000002</v>
      </c>
      <c r="H760">
        <v>0.92260940000000002</v>
      </c>
      <c r="I760">
        <v>82.533799999999999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9073</v>
      </c>
      <c r="P760" t="s">
        <v>58</v>
      </c>
      <c r="Q760" t="s">
        <v>60</v>
      </c>
      <c r="R760" t="s">
        <v>66</v>
      </c>
    </row>
    <row r="761" spans="1:18" x14ac:dyDescent="0.25">
      <c r="A761" t="s">
        <v>29</v>
      </c>
      <c r="B761" t="s">
        <v>38</v>
      </c>
      <c r="C761" t="s">
        <v>47</v>
      </c>
      <c r="D761" t="s">
        <v>57</v>
      </c>
      <c r="E761">
        <v>10</v>
      </c>
      <c r="F761" t="str">
        <f t="shared" si="11"/>
        <v>Average Per Device1-in-10August Monthly System Peak Day100% Cycling10</v>
      </c>
      <c r="G761">
        <v>0.74672930000000004</v>
      </c>
      <c r="H761">
        <v>0.74672930000000004</v>
      </c>
      <c r="I761">
        <v>82.533799999999999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9073</v>
      </c>
      <c r="P761" t="s">
        <v>58</v>
      </c>
      <c r="Q761" t="s">
        <v>60</v>
      </c>
      <c r="R761" t="s">
        <v>66</v>
      </c>
    </row>
    <row r="762" spans="1:18" x14ac:dyDescent="0.25">
      <c r="A762" t="s">
        <v>43</v>
      </c>
      <c r="B762" t="s">
        <v>38</v>
      </c>
      <c r="C762" t="s">
        <v>47</v>
      </c>
      <c r="D762" t="s">
        <v>57</v>
      </c>
      <c r="E762">
        <v>10</v>
      </c>
      <c r="F762" t="str">
        <f t="shared" si="11"/>
        <v>Aggregate1-in-10August Monthly System Peak Day100% Cycling10</v>
      </c>
      <c r="G762">
        <v>8.3708349999999996</v>
      </c>
      <c r="H762">
        <v>8.3708349999999996</v>
      </c>
      <c r="I762">
        <v>82.533799999999999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9073</v>
      </c>
      <c r="P762" t="s">
        <v>58</v>
      </c>
      <c r="Q762" t="s">
        <v>60</v>
      </c>
      <c r="R762" t="s">
        <v>66</v>
      </c>
    </row>
    <row r="763" spans="1:18" x14ac:dyDescent="0.25">
      <c r="A763" t="s">
        <v>30</v>
      </c>
      <c r="B763" t="s">
        <v>38</v>
      </c>
      <c r="C763" t="s">
        <v>47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0.26453979999999999</v>
      </c>
      <c r="H763">
        <v>0.26453979999999999</v>
      </c>
      <c r="I763">
        <v>83.260999999999996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12598</v>
      </c>
      <c r="P763" t="s">
        <v>58</v>
      </c>
      <c r="Q763" t="s">
        <v>60</v>
      </c>
      <c r="R763" t="s">
        <v>66</v>
      </c>
    </row>
    <row r="764" spans="1:18" x14ac:dyDescent="0.25">
      <c r="A764" t="s">
        <v>28</v>
      </c>
      <c r="B764" t="s">
        <v>38</v>
      </c>
      <c r="C764" t="s">
        <v>47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1.0824130000000001</v>
      </c>
      <c r="H764">
        <v>1.0824130000000001</v>
      </c>
      <c r="I764">
        <v>83.260999999999996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12598</v>
      </c>
      <c r="P764" t="s">
        <v>58</v>
      </c>
      <c r="Q764" t="s">
        <v>60</v>
      </c>
      <c r="R764" t="s">
        <v>66</v>
      </c>
    </row>
    <row r="765" spans="1:18" x14ac:dyDescent="0.25">
      <c r="A765" t="s">
        <v>29</v>
      </c>
      <c r="B765" t="s">
        <v>38</v>
      </c>
      <c r="C765" t="s">
        <v>47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0.92750880000000002</v>
      </c>
      <c r="H765">
        <v>0.92750880000000002</v>
      </c>
      <c r="I765">
        <v>83.260999999999996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12598</v>
      </c>
      <c r="P765" t="s">
        <v>58</v>
      </c>
      <c r="Q765" t="s">
        <v>60</v>
      </c>
      <c r="R765" t="s">
        <v>66</v>
      </c>
    </row>
    <row r="766" spans="1:18" x14ac:dyDescent="0.25">
      <c r="A766" t="s">
        <v>43</v>
      </c>
      <c r="B766" t="s">
        <v>38</v>
      </c>
      <c r="C766" t="s">
        <v>47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13.636240000000001</v>
      </c>
      <c r="H766">
        <v>13.636240000000001</v>
      </c>
      <c r="I766">
        <v>83.260999999999996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12598</v>
      </c>
      <c r="P766" t="s">
        <v>58</v>
      </c>
      <c r="Q766" t="s">
        <v>60</v>
      </c>
      <c r="R766" t="s">
        <v>66</v>
      </c>
    </row>
    <row r="767" spans="1:18" x14ac:dyDescent="0.25">
      <c r="A767" t="s">
        <v>30</v>
      </c>
      <c r="B767" t="s">
        <v>38</v>
      </c>
      <c r="C767" t="s">
        <v>47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0.2398044</v>
      </c>
      <c r="H767">
        <v>0.2398044</v>
      </c>
      <c r="I767">
        <v>82.956500000000005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21671</v>
      </c>
      <c r="P767" t="s">
        <v>58</v>
      </c>
      <c r="Q767" t="s">
        <v>60</v>
      </c>
    </row>
    <row r="768" spans="1:18" x14ac:dyDescent="0.25">
      <c r="A768" t="s">
        <v>28</v>
      </c>
      <c r="B768" t="s">
        <v>38</v>
      </c>
      <c r="C768" t="s">
        <v>47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1.0212330000000001</v>
      </c>
      <c r="H768">
        <v>1.0212330000000001</v>
      </c>
      <c r="I768">
        <v>82.956500000000005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21671</v>
      </c>
      <c r="P768" t="s">
        <v>58</v>
      </c>
      <c r="Q768" t="s">
        <v>60</v>
      </c>
    </row>
    <row r="769" spans="1:18" x14ac:dyDescent="0.25">
      <c r="A769" t="s">
        <v>29</v>
      </c>
      <c r="B769" t="s">
        <v>38</v>
      </c>
      <c r="C769" t="s">
        <v>47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0.85408850000000003</v>
      </c>
      <c r="H769">
        <v>0.85408850000000003</v>
      </c>
      <c r="I769">
        <v>82.956500000000005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21671</v>
      </c>
      <c r="P769" t="s">
        <v>58</v>
      </c>
      <c r="Q769" t="s">
        <v>60</v>
      </c>
    </row>
    <row r="770" spans="1:18" x14ac:dyDescent="0.25">
      <c r="A770" t="s">
        <v>43</v>
      </c>
      <c r="B770" t="s">
        <v>38</v>
      </c>
      <c r="C770" t="s">
        <v>47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22.131139999999998</v>
      </c>
      <c r="H770">
        <v>22.131139999999998</v>
      </c>
      <c r="I770">
        <v>82.956500000000005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21671</v>
      </c>
      <c r="P770" t="s">
        <v>58</v>
      </c>
      <c r="Q770" t="s">
        <v>60</v>
      </c>
    </row>
    <row r="771" spans="1:18" x14ac:dyDescent="0.25">
      <c r="A771" t="s">
        <v>30</v>
      </c>
      <c r="B771" t="s">
        <v>38</v>
      </c>
      <c r="C771" t="s">
        <v>37</v>
      </c>
      <c r="D771" t="s">
        <v>57</v>
      </c>
      <c r="E771">
        <v>10</v>
      </c>
      <c r="F771" t="str">
        <f t="shared" ref="F771:F834" si="12">CONCATENATE(A771,B771,C771,D771,E771)</f>
        <v>Average Per Ton1-in-10August Typical Event Day100% Cycling10</v>
      </c>
      <c r="G771">
        <v>0.19898179999999999</v>
      </c>
      <c r="H771">
        <v>0.19898179999999999</v>
      </c>
      <c r="I771">
        <v>81.7637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9073</v>
      </c>
      <c r="P771" t="s">
        <v>58</v>
      </c>
      <c r="Q771" t="s">
        <v>60</v>
      </c>
      <c r="R771" t="s">
        <v>66</v>
      </c>
    </row>
    <row r="772" spans="1:18" x14ac:dyDescent="0.25">
      <c r="A772" t="s">
        <v>28</v>
      </c>
      <c r="B772" t="s">
        <v>38</v>
      </c>
      <c r="C772" t="s">
        <v>37</v>
      </c>
      <c r="D772" t="s">
        <v>57</v>
      </c>
      <c r="E772">
        <v>10</v>
      </c>
      <c r="F772" t="str">
        <f t="shared" si="12"/>
        <v>Average Per Premise1-in-10August Typical Event Day100% Cycling10</v>
      </c>
      <c r="G772">
        <v>0.89350589999999996</v>
      </c>
      <c r="H772">
        <v>0.89350589999999996</v>
      </c>
      <c r="I772">
        <v>81.7637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9073</v>
      </c>
      <c r="P772" t="s">
        <v>58</v>
      </c>
      <c r="Q772" t="s">
        <v>60</v>
      </c>
      <c r="R772" t="s">
        <v>66</v>
      </c>
    </row>
    <row r="773" spans="1:18" x14ac:dyDescent="0.25">
      <c r="A773" t="s">
        <v>29</v>
      </c>
      <c r="B773" t="s">
        <v>38</v>
      </c>
      <c r="C773" t="s">
        <v>37</v>
      </c>
      <c r="D773" t="s">
        <v>57</v>
      </c>
      <c r="E773">
        <v>10</v>
      </c>
      <c r="F773" t="str">
        <f t="shared" si="12"/>
        <v>Average Per Device1-in-10August Typical Event Day100% Cycling10</v>
      </c>
      <c r="G773">
        <v>0.72317390000000004</v>
      </c>
      <c r="H773">
        <v>0.72317390000000004</v>
      </c>
      <c r="I773">
        <v>81.7637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9073</v>
      </c>
      <c r="P773" t="s">
        <v>58</v>
      </c>
      <c r="Q773" t="s">
        <v>60</v>
      </c>
      <c r="R773" t="s">
        <v>66</v>
      </c>
    </row>
    <row r="774" spans="1:18" x14ac:dyDescent="0.25">
      <c r="A774" t="s">
        <v>43</v>
      </c>
      <c r="B774" t="s">
        <v>38</v>
      </c>
      <c r="C774" t="s">
        <v>37</v>
      </c>
      <c r="D774" t="s">
        <v>57</v>
      </c>
      <c r="E774">
        <v>10</v>
      </c>
      <c r="F774" t="str">
        <f t="shared" si="12"/>
        <v>Aggregate1-in-10August Typical Event Day100% Cycling10</v>
      </c>
      <c r="G774">
        <v>8.1067789999999995</v>
      </c>
      <c r="H774">
        <v>8.1067789999999995</v>
      </c>
      <c r="I774">
        <v>81.7637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9073</v>
      </c>
      <c r="P774" t="s">
        <v>58</v>
      </c>
      <c r="Q774" t="s">
        <v>60</v>
      </c>
      <c r="R774" t="s">
        <v>66</v>
      </c>
    </row>
    <row r="775" spans="1:18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0.25992179999999998</v>
      </c>
      <c r="H775">
        <v>0.25992179999999998</v>
      </c>
      <c r="I775">
        <v>82.469800000000006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12598</v>
      </c>
      <c r="P775" t="s">
        <v>58</v>
      </c>
      <c r="Q775" t="s">
        <v>60</v>
      </c>
      <c r="R775" t="s">
        <v>66</v>
      </c>
    </row>
    <row r="776" spans="1:18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1.063517</v>
      </c>
      <c r="H776">
        <v>1.063517</v>
      </c>
      <c r="I776">
        <v>82.469800000000006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12598</v>
      </c>
      <c r="P776" t="s">
        <v>58</v>
      </c>
      <c r="Q776" t="s">
        <v>60</v>
      </c>
      <c r="R776" t="s">
        <v>66</v>
      </c>
    </row>
    <row r="777" spans="1:18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0.9113173</v>
      </c>
      <c r="H777">
        <v>0.9113173</v>
      </c>
      <c r="I777">
        <v>82.469800000000006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12598</v>
      </c>
      <c r="P777" t="s">
        <v>58</v>
      </c>
      <c r="Q777" t="s">
        <v>60</v>
      </c>
      <c r="R777" t="s">
        <v>66</v>
      </c>
    </row>
    <row r="778" spans="1:18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13.39819</v>
      </c>
      <c r="H778">
        <v>13.39819</v>
      </c>
      <c r="I778">
        <v>82.469800000000006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12598</v>
      </c>
      <c r="P778" t="s">
        <v>58</v>
      </c>
      <c r="Q778" t="s">
        <v>60</v>
      </c>
      <c r="R778" t="s">
        <v>66</v>
      </c>
    </row>
    <row r="779" spans="1:18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0.23440620000000001</v>
      </c>
      <c r="H779">
        <v>0.23440620000000001</v>
      </c>
      <c r="I779">
        <v>82.174199999999999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21671</v>
      </c>
      <c r="P779" t="s">
        <v>58</v>
      </c>
      <c r="Q779" t="s">
        <v>60</v>
      </c>
    </row>
    <row r="780" spans="1:18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0.99824420000000003</v>
      </c>
      <c r="H780">
        <v>0.99824420000000003</v>
      </c>
      <c r="I780">
        <v>82.174199999999999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21671</v>
      </c>
      <c r="P780" t="s">
        <v>58</v>
      </c>
      <c r="Q780" t="s">
        <v>60</v>
      </c>
    </row>
    <row r="781" spans="1:18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0.8348622</v>
      </c>
      <c r="H781">
        <v>0.8348622</v>
      </c>
      <c r="I781">
        <v>82.174199999999999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21671</v>
      </c>
      <c r="P781" t="s">
        <v>58</v>
      </c>
      <c r="Q781" t="s">
        <v>60</v>
      </c>
    </row>
    <row r="782" spans="1:18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21.632950000000001</v>
      </c>
      <c r="H782">
        <v>21.632950000000001</v>
      </c>
      <c r="I782">
        <v>82.174199999999999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21671</v>
      </c>
      <c r="P782" t="s">
        <v>58</v>
      </c>
      <c r="Q782" t="s">
        <v>60</v>
      </c>
    </row>
    <row r="783" spans="1:18" x14ac:dyDescent="0.25">
      <c r="A783" t="s">
        <v>30</v>
      </c>
      <c r="B783" t="s">
        <v>38</v>
      </c>
      <c r="C783" t="s">
        <v>48</v>
      </c>
      <c r="D783" t="s">
        <v>57</v>
      </c>
      <c r="E783">
        <v>10</v>
      </c>
      <c r="F783" t="str">
        <f t="shared" si="12"/>
        <v>Average Per Ton1-in-10July Monthly System Peak Day100% Cycling10</v>
      </c>
      <c r="G783">
        <v>0.20027809999999999</v>
      </c>
      <c r="H783">
        <v>0.20027809999999999</v>
      </c>
      <c r="I783">
        <v>80.335899999999995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9073</v>
      </c>
      <c r="P783" t="s">
        <v>58</v>
      </c>
      <c r="Q783" t="s">
        <v>60</v>
      </c>
      <c r="R783" t="s">
        <v>67</v>
      </c>
    </row>
    <row r="784" spans="1:18" x14ac:dyDescent="0.25">
      <c r="A784" t="s">
        <v>28</v>
      </c>
      <c r="B784" t="s">
        <v>38</v>
      </c>
      <c r="C784" t="s">
        <v>48</v>
      </c>
      <c r="D784" t="s">
        <v>57</v>
      </c>
      <c r="E784">
        <v>10</v>
      </c>
      <c r="F784" t="str">
        <f t="shared" si="12"/>
        <v>Average Per Premise1-in-10July Monthly System Peak Day100% Cycling10</v>
      </c>
      <c r="G784">
        <v>0.89932670000000003</v>
      </c>
      <c r="H784">
        <v>0.89932670000000003</v>
      </c>
      <c r="I784">
        <v>80.335899999999995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9073</v>
      </c>
      <c r="P784" t="s">
        <v>58</v>
      </c>
      <c r="Q784" t="s">
        <v>60</v>
      </c>
      <c r="R784" t="s">
        <v>67</v>
      </c>
    </row>
    <row r="785" spans="1:18" x14ac:dyDescent="0.25">
      <c r="A785" t="s">
        <v>29</v>
      </c>
      <c r="B785" t="s">
        <v>38</v>
      </c>
      <c r="C785" t="s">
        <v>48</v>
      </c>
      <c r="D785" t="s">
        <v>57</v>
      </c>
      <c r="E785">
        <v>10</v>
      </c>
      <c r="F785" t="str">
        <f t="shared" si="12"/>
        <v>Average Per Device1-in-10July Monthly System Peak Day100% Cycling10</v>
      </c>
      <c r="G785">
        <v>0.727885</v>
      </c>
      <c r="H785">
        <v>0.727885</v>
      </c>
      <c r="I785">
        <v>80.335899999999995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9073</v>
      </c>
      <c r="P785" t="s">
        <v>58</v>
      </c>
      <c r="Q785" t="s">
        <v>60</v>
      </c>
      <c r="R785" t="s">
        <v>67</v>
      </c>
    </row>
    <row r="786" spans="1:18" x14ac:dyDescent="0.25">
      <c r="A786" t="s">
        <v>43</v>
      </c>
      <c r="B786" t="s">
        <v>38</v>
      </c>
      <c r="C786" t="s">
        <v>48</v>
      </c>
      <c r="D786" t="s">
        <v>57</v>
      </c>
      <c r="E786">
        <v>10</v>
      </c>
      <c r="F786" t="str">
        <f t="shared" si="12"/>
        <v>Aggregate1-in-10July Monthly System Peak Day100% Cycling10</v>
      </c>
      <c r="G786">
        <v>8.1595910000000007</v>
      </c>
      <c r="H786">
        <v>8.1595910000000007</v>
      </c>
      <c r="I786">
        <v>80.335899999999995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9073</v>
      </c>
      <c r="P786" t="s">
        <v>58</v>
      </c>
      <c r="Q786" t="s">
        <v>60</v>
      </c>
      <c r="R786" t="s">
        <v>67</v>
      </c>
    </row>
    <row r="787" spans="1:18" x14ac:dyDescent="0.25">
      <c r="A787" t="s">
        <v>30</v>
      </c>
      <c r="B787" t="s">
        <v>38</v>
      </c>
      <c r="C787" t="s">
        <v>48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0.26052049999999999</v>
      </c>
      <c r="H787">
        <v>0.26052049999999999</v>
      </c>
      <c r="I787">
        <v>80.789199999999994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12598</v>
      </c>
      <c r="P787" t="s">
        <v>58</v>
      </c>
      <c r="Q787" t="s">
        <v>60</v>
      </c>
      <c r="R787" t="s">
        <v>67</v>
      </c>
    </row>
    <row r="788" spans="1:18" x14ac:dyDescent="0.25">
      <c r="A788" t="s">
        <v>28</v>
      </c>
      <c r="B788" t="s">
        <v>38</v>
      </c>
      <c r="C788" t="s">
        <v>48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1.0659670000000001</v>
      </c>
      <c r="H788">
        <v>1.0659670000000001</v>
      </c>
      <c r="I788">
        <v>80.789199999999994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12598</v>
      </c>
      <c r="P788" t="s">
        <v>58</v>
      </c>
      <c r="Q788" t="s">
        <v>60</v>
      </c>
      <c r="R788" t="s">
        <v>67</v>
      </c>
    </row>
    <row r="789" spans="1:18" x14ac:dyDescent="0.25">
      <c r="A789" t="s">
        <v>29</v>
      </c>
      <c r="B789" t="s">
        <v>38</v>
      </c>
      <c r="C789" t="s">
        <v>48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0.91341669999999997</v>
      </c>
      <c r="H789">
        <v>0.91341669999999997</v>
      </c>
      <c r="I789">
        <v>80.789199999999994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12598</v>
      </c>
      <c r="P789" t="s">
        <v>58</v>
      </c>
      <c r="Q789" t="s">
        <v>60</v>
      </c>
      <c r="R789" t="s">
        <v>67</v>
      </c>
    </row>
    <row r="790" spans="1:18" x14ac:dyDescent="0.25">
      <c r="A790" t="s">
        <v>43</v>
      </c>
      <c r="B790" t="s">
        <v>38</v>
      </c>
      <c r="C790" t="s">
        <v>48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13.42905</v>
      </c>
      <c r="H790">
        <v>13.42905</v>
      </c>
      <c r="I790">
        <v>80.789199999999994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12598</v>
      </c>
      <c r="P790" t="s">
        <v>58</v>
      </c>
      <c r="Q790" t="s">
        <v>60</v>
      </c>
      <c r="R790" t="s">
        <v>67</v>
      </c>
    </row>
    <row r="791" spans="1:18" x14ac:dyDescent="0.25">
      <c r="A791" t="s">
        <v>30</v>
      </c>
      <c r="B791" t="s">
        <v>38</v>
      </c>
      <c r="C791" t="s">
        <v>48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0.23529700000000001</v>
      </c>
      <c r="H791">
        <v>0.23529700000000001</v>
      </c>
      <c r="I791">
        <v>80.599400000000003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21671</v>
      </c>
      <c r="P791" t="s">
        <v>58</v>
      </c>
      <c r="Q791" t="s">
        <v>60</v>
      </c>
    </row>
    <row r="792" spans="1:18" x14ac:dyDescent="0.25">
      <c r="A792" t="s">
        <v>28</v>
      </c>
      <c r="B792" t="s">
        <v>38</v>
      </c>
      <c r="C792" t="s">
        <v>48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1.002038</v>
      </c>
      <c r="H792">
        <v>1.002038</v>
      </c>
      <c r="I792">
        <v>80.599400000000003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21671</v>
      </c>
      <c r="P792" t="s">
        <v>58</v>
      </c>
      <c r="Q792" t="s">
        <v>60</v>
      </c>
    </row>
    <row r="793" spans="1:18" x14ac:dyDescent="0.25">
      <c r="A793" t="s">
        <v>29</v>
      </c>
      <c r="B793" t="s">
        <v>38</v>
      </c>
      <c r="C793" t="s">
        <v>48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0.83803499999999997</v>
      </c>
      <c r="H793">
        <v>0.83803499999999997</v>
      </c>
      <c r="I793">
        <v>80.599400000000003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21671</v>
      </c>
      <c r="P793" t="s">
        <v>58</v>
      </c>
      <c r="Q793" t="s">
        <v>60</v>
      </c>
    </row>
    <row r="794" spans="1:18" x14ac:dyDescent="0.25">
      <c r="A794" t="s">
        <v>43</v>
      </c>
      <c r="B794" t="s">
        <v>38</v>
      </c>
      <c r="C794" t="s">
        <v>48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21.715160000000001</v>
      </c>
      <c r="H794">
        <v>21.715160000000001</v>
      </c>
      <c r="I794">
        <v>80.599400000000003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21671</v>
      </c>
      <c r="P794" t="s">
        <v>58</v>
      </c>
      <c r="Q794" t="s">
        <v>60</v>
      </c>
    </row>
    <row r="795" spans="1:18" x14ac:dyDescent="0.25">
      <c r="A795" t="s">
        <v>30</v>
      </c>
      <c r="B795" t="s">
        <v>38</v>
      </c>
      <c r="C795" t="s">
        <v>49</v>
      </c>
      <c r="D795" t="s">
        <v>57</v>
      </c>
      <c r="E795">
        <v>10</v>
      </c>
      <c r="F795" t="str">
        <f t="shared" si="12"/>
        <v>Average Per Ton1-in-10June Monthly System Peak Day100% Cycling10</v>
      </c>
      <c r="G795">
        <v>0.16655049999999999</v>
      </c>
      <c r="H795">
        <v>0.16655049999999999</v>
      </c>
      <c r="I795">
        <v>78.341999999999999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9073</v>
      </c>
      <c r="P795" t="s">
        <v>58</v>
      </c>
      <c r="Q795" t="s">
        <v>60</v>
      </c>
      <c r="R795" t="s">
        <v>68</v>
      </c>
    </row>
    <row r="796" spans="1:18" x14ac:dyDescent="0.25">
      <c r="A796" t="s">
        <v>28</v>
      </c>
      <c r="B796" t="s">
        <v>38</v>
      </c>
      <c r="C796" t="s">
        <v>49</v>
      </c>
      <c r="D796" t="s">
        <v>57</v>
      </c>
      <c r="E796">
        <v>10</v>
      </c>
      <c r="F796" t="str">
        <f t="shared" si="12"/>
        <v>Average Per Premise1-in-10June Monthly System Peak Day100% Cycling10</v>
      </c>
      <c r="G796">
        <v>0.74787650000000006</v>
      </c>
      <c r="H796">
        <v>0.74787650000000006</v>
      </c>
      <c r="I796">
        <v>78.341999999999999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9073</v>
      </c>
      <c r="P796" t="s">
        <v>58</v>
      </c>
      <c r="Q796" t="s">
        <v>60</v>
      </c>
      <c r="R796" t="s">
        <v>68</v>
      </c>
    </row>
    <row r="797" spans="1:18" x14ac:dyDescent="0.25">
      <c r="A797" t="s">
        <v>29</v>
      </c>
      <c r="B797" t="s">
        <v>38</v>
      </c>
      <c r="C797" t="s">
        <v>49</v>
      </c>
      <c r="D797" t="s">
        <v>57</v>
      </c>
      <c r="E797">
        <v>10</v>
      </c>
      <c r="F797" t="str">
        <f t="shared" si="12"/>
        <v>Average Per Device1-in-10June Monthly System Peak Day100% Cycling10</v>
      </c>
      <c r="G797">
        <v>0.60530629999999996</v>
      </c>
      <c r="H797">
        <v>0.60530629999999996</v>
      </c>
      <c r="I797">
        <v>78.341999999999999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9073</v>
      </c>
      <c r="P797" t="s">
        <v>58</v>
      </c>
      <c r="Q797" t="s">
        <v>60</v>
      </c>
      <c r="R797" t="s">
        <v>68</v>
      </c>
    </row>
    <row r="798" spans="1:18" x14ac:dyDescent="0.25">
      <c r="A798" t="s">
        <v>43</v>
      </c>
      <c r="B798" t="s">
        <v>38</v>
      </c>
      <c r="C798" t="s">
        <v>49</v>
      </c>
      <c r="D798" t="s">
        <v>57</v>
      </c>
      <c r="E798">
        <v>10</v>
      </c>
      <c r="F798" t="str">
        <f t="shared" si="12"/>
        <v>Aggregate1-in-10June Monthly System Peak Day100% Cycling10</v>
      </c>
      <c r="G798">
        <v>6.7854830000000002</v>
      </c>
      <c r="H798">
        <v>6.7854840000000003</v>
      </c>
      <c r="I798">
        <v>78.341999999999999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9073</v>
      </c>
      <c r="P798" t="s">
        <v>58</v>
      </c>
      <c r="Q798" t="s">
        <v>60</v>
      </c>
      <c r="R798" t="s">
        <v>68</v>
      </c>
    </row>
    <row r="799" spans="1:18" x14ac:dyDescent="0.25">
      <c r="A799" t="s">
        <v>30</v>
      </c>
      <c r="B799" t="s">
        <v>38</v>
      </c>
      <c r="C799" t="s">
        <v>49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0.23441670000000001</v>
      </c>
      <c r="H799">
        <v>0.23441670000000001</v>
      </c>
      <c r="I799">
        <v>79.164299999999997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12598</v>
      </c>
      <c r="P799" t="s">
        <v>58</v>
      </c>
      <c r="Q799" t="s">
        <v>60</v>
      </c>
      <c r="R799" t="s">
        <v>68</v>
      </c>
    </row>
    <row r="800" spans="1:18" x14ac:dyDescent="0.25">
      <c r="A800" t="s">
        <v>28</v>
      </c>
      <c r="B800" t="s">
        <v>38</v>
      </c>
      <c r="C800" t="s">
        <v>49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0.95915830000000002</v>
      </c>
      <c r="H800">
        <v>0.95915830000000002</v>
      </c>
      <c r="I800">
        <v>79.164299999999997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12598</v>
      </c>
      <c r="P800" t="s">
        <v>58</v>
      </c>
      <c r="Q800" t="s">
        <v>60</v>
      </c>
      <c r="R800" t="s">
        <v>68</v>
      </c>
    </row>
    <row r="801" spans="1:18" x14ac:dyDescent="0.25">
      <c r="A801" t="s">
        <v>29</v>
      </c>
      <c r="B801" t="s">
        <v>38</v>
      </c>
      <c r="C801" t="s">
        <v>49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0.82189330000000005</v>
      </c>
      <c r="H801">
        <v>0.82189330000000005</v>
      </c>
      <c r="I801">
        <v>79.164299999999997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12598</v>
      </c>
      <c r="P801" t="s">
        <v>58</v>
      </c>
      <c r="Q801" t="s">
        <v>60</v>
      </c>
      <c r="R801" t="s">
        <v>68</v>
      </c>
    </row>
    <row r="802" spans="1:18" x14ac:dyDescent="0.25">
      <c r="A802" t="s">
        <v>43</v>
      </c>
      <c r="B802" t="s">
        <v>38</v>
      </c>
      <c r="C802" t="s">
        <v>49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12.08348</v>
      </c>
      <c r="H802">
        <v>12.08348</v>
      </c>
      <c r="I802">
        <v>79.164299999999997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12598</v>
      </c>
      <c r="P802" t="s">
        <v>58</v>
      </c>
      <c r="Q802" t="s">
        <v>60</v>
      </c>
      <c r="R802" t="s">
        <v>68</v>
      </c>
    </row>
    <row r="803" spans="1:18" x14ac:dyDescent="0.25">
      <c r="A803" t="s">
        <v>30</v>
      </c>
      <c r="B803" t="s">
        <v>38</v>
      </c>
      <c r="C803" t="s">
        <v>49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0.20600109999999999</v>
      </c>
      <c r="H803">
        <v>0.20600109999999999</v>
      </c>
      <c r="I803">
        <v>78.819999999999993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21671</v>
      </c>
      <c r="P803" t="s">
        <v>58</v>
      </c>
      <c r="Q803" t="s">
        <v>60</v>
      </c>
    </row>
    <row r="804" spans="1:18" x14ac:dyDescent="0.25">
      <c r="A804" t="s">
        <v>28</v>
      </c>
      <c r="B804" t="s">
        <v>38</v>
      </c>
      <c r="C804" t="s">
        <v>49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0.877278</v>
      </c>
      <c r="H804">
        <v>0.87727790000000005</v>
      </c>
      <c r="I804">
        <v>78.819999999999993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21671</v>
      </c>
      <c r="P804" t="s">
        <v>58</v>
      </c>
      <c r="Q804" t="s">
        <v>60</v>
      </c>
    </row>
    <row r="805" spans="1:18" x14ac:dyDescent="0.25">
      <c r="A805" t="s">
        <v>29</v>
      </c>
      <c r="B805" t="s">
        <v>38</v>
      </c>
      <c r="C805" t="s">
        <v>49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0.73369450000000003</v>
      </c>
      <c r="H805">
        <v>0.73369439999999997</v>
      </c>
      <c r="I805">
        <v>78.819999999999993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21671</v>
      </c>
      <c r="P805" t="s">
        <v>58</v>
      </c>
      <c r="Q805" t="s">
        <v>60</v>
      </c>
    </row>
    <row r="806" spans="1:18" x14ac:dyDescent="0.25">
      <c r="A806" t="s">
        <v>43</v>
      </c>
      <c r="B806" t="s">
        <v>38</v>
      </c>
      <c r="C806" t="s">
        <v>49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19.011489999999998</v>
      </c>
      <c r="H806">
        <v>19.011489999999998</v>
      </c>
      <c r="I806">
        <v>78.819999999999993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21671</v>
      </c>
      <c r="P806" t="s">
        <v>58</v>
      </c>
      <c r="Q806" t="s">
        <v>60</v>
      </c>
    </row>
    <row r="807" spans="1:18" x14ac:dyDescent="0.25">
      <c r="A807" t="s">
        <v>30</v>
      </c>
      <c r="B807" t="s">
        <v>38</v>
      </c>
      <c r="C807" t="s">
        <v>50</v>
      </c>
      <c r="D807" t="s">
        <v>57</v>
      </c>
      <c r="E807">
        <v>10</v>
      </c>
      <c r="F807" t="str">
        <f t="shared" si="12"/>
        <v>Average Per Ton1-in-10May Monthly System Peak Day100% Cycling10</v>
      </c>
      <c r="G807">
        <v>0.18480489999999999</v>
      </c>
      <c r="H807">
        <v>0.18480489999999999</v>
      </c>
      <c r="I807">
        <v>83.500399999999999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9073</v>
      </c>
      <c r="P807" t="s">
        <v>58</v>
      </c>
      <c r="Q807" t="s">
        <v>60</v>
      </c>
      <c r="R807" t="s">
        <v>69</v>
      </c>
    </row>
    <row r="808" spans="1:18" x14ac:dyDescent="0.25">
      <c r="A808" t="s">
        <v>28</v>
      </c>
      <c r="B808" t="s">
        <v>38</v>
      </c>
      <c r="C808" t="s">
        <v>50</v>
      </c>
      <c r="D808" t="s">
        <v>57</v>
      </c>
      <c r="E808">
        <v>10</v>
      </c>
      <c r="F808" t="str">
        <f t="shared" si="12"/>
        <v>Average Per Premise1-in-10May Monthly System Peak Day100% Cycling10</v>
      </c>
      <c r="G808">
        <v>0.82984570000000002</v>
      </c>
      <c r="H808">
        <v>0.82984570000000002</v>
      </c>
      <c r="I808">
        <v>83.500399999999999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9073</v>
      </c>
      <c r="P808" t="s">
        <v>58</v>
      </c>
      <c r="Q808" t="s">
        <v>60</v>
      </c>
      <c r="R808" t="s">
        <v>69</v>
      </c>
    </row>
    <row r="809" spans="1:18" x14ac:dyDescent="0.25">
      <c r="A809" t="s">
        <v>29</v>
      </c>
      <c r="B809" t="s">
        <v>38</v>
      </c>
      <c r="C809" t="s">
        <v>50</v>
      </c>
      <c r="D809" t="s">
        <v>57</v>
      </c>
      <c r="E809">
        <v>10</v>
      </c>
      <c r="F809" t="str">
        <f t="shared" si="12"/>
        <v>Average Per Device1-in-10May Monthly System Peak Day100% Cycling10</v>
      </c>
      <c r="G809">
        <v>0.67164950000000001</v>
      </c>
      <c r="H809">
        <v>0.67164950000000001</v>
      </c>
      <c r="I809">
        <v>83.500399999999999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9073</v>
      </c>
      <c r="P809" t="s">
        <v>58</v>
      </c>
      <c r="Q809" t="s">
        <v>60</v>
      </c>
      <c r="R809" t="s">
        <v>69</v>
      </c>
    </row>
    <row r="810" spans="1:18" x14ac:dyDescent="0.25">
      <c r="A810" t="s">
        <v>43</v>
      </c>
      <c r="B810" t="s">
        <v>38</v>
      </c>
      <c r="C810" t="s">
        <v>50</v>
      </c>
      <c r="D810" t="s">
        <v>57</v>
      </c>
      <c r="E810">
        <v>10</v>
      </c>
      <c r="F810" t="str">
        <f t="shared" si="12"/>
        <v>Aggregate1-in-10May Monthly System Peak Day100% Cycling10</v>
      </c>
      <c r="G810">
        <v>7.5291899999999998</v>
      </c>
      <c r="H810">
        <v>7.5291899999999998</v>
      </c>
      <c r="I810">
        <v>83.500399999999999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9073</v>
      </c>
      <c r="P810" t="s">
        <v>58</v>
      </c>
      <c r="Q810" t="s">
        <v>60</v>
      </c>
      <c r="R810" t="s">
        <v>69</v>
      </c>
    </row>
    <row r="811" spans="1:18" x14ac:dyDescent="0.25">
      <c r="A811" t="s">
        <v>30</v>
      </c>
      <c r="B811" t="s">
        <v>38</v>
      </c>
      <c r="C811" t="s">
        <v>50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0.2483216</v>
      </c>
      <c r="H811">
        <v>0.2483216</v>
      </c>
      <c r="I811">
        <v>84.492099999999994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12598</v>
      </c>
      <c r="P811" t="s">
        <v>58</v>
      </c>
      <c r="Q811" t="s">
        <v>60</v>
      </c>
      <c r="R811" t="s">
        <v>69</v>
      </c>
    </row>
    <row r="812" spans="1:18" x14ac:dyDescent="0.25">
      <c r="A812" t="s">
        <v>28</v>
      </c>
      <c r="B812" t="s">
        <v>38</v>
      </c>
      <c r="C812" t="s">
        <v>50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1.0160530000000001</v>
      </c>
      <c r="H812">
        <v>1.0160530000000001</v>
      </c>
      <c r="I812">
        <v>84.492099999999994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12598</v>
      </c>
      <c r="P812" t="s">
        <v>58</v>
      </c>
      <c r="Q812" t="s">
        <v>60</v>
      </c>
      <c r="R812" t="s">
        <v>69</v>
      </c>
    </row>
    <row r="813" spans="1:18" x14ac:dyDescent="0.25">
      <c r="A813" t="s">
        <v>29</v>
      </c>
      <c r="B813" t="s">
        <v>38</v>
      </c>
      <c r="C813" t="s">
        <v>50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0.87064589999999997</v>
      </c>
      <c r="H813">
        <v>0.87064589999999997</v>
      </c>
      <c r="I813">
        <v>84.492099999999994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12598</v>
      </c>
      <c r="P813" t="s">
        <v>58</v>
      </c>
      <c r="Q813" t="s">
        <v>60</v>
      </c>
      <c r="R813" t="s">
        <v>69</v>
      </c>
    </row>
    <row r="814" spans="1:18" x14ac:dyDescent="0.25">
      <c r="A814" t="s">
        <v>43</v>
      </c>
      <c r="B814" t="s">
        <v>38</v>
      </c>
      <c r="C814" t="s">
        <v>50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12.800240000000001</v>
      </c>
      <c r="H814">
        <v>12.800240000000001</v>
      </c>
      <c r="I814">
        <v>84.492099999999994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12598</v>
      </c>
      <c r="P814" t="s">
        <v>58</v>
      </c>
      <c r="Q814" t="s">
        <v>60</v>
      </c>
      <c r="R814" t="s">
        <v>69</v>
      </c>
    </row>
    <row r="815" spans="1:18" x14ac:dyDescent="0.25">
      <c r="A815" t="s">
        <v>30</v>
      </c>
      <c r="B815" t="s">
        <v>38</v>
      </c>
      <c r="C815" t="s">
        <v>50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0.22172720000000001</v>
      </c>
      <c r="H815">
        <v>0.22172720000000001</v>
      </c>
      <c r="I815">
        <v>84.076899999999995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21671</v>
      </c>
      <c r="P815" t="s">
        <v>58</v>
      </c>
      <c r="Q815" t="s">
        <v>60</v>
      </c>
    </row>
    <row r="816" spans="1:18" x14ac:dyDescent="0.25">
      <c r="A816" t="s">
        <v>28</v>
      </c>
      <c r="B816" t="s">
        <v>38</v>
      </c>
      <c r="C816" t="s">
        <v>50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0.94424909999999995</v>
      </c>
      <c r="H816">
        <v>0.94424909999999995</v>
      </c>
      <c r="I816">
        <v>84.076899999999995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21671</v>
      </c>
      <c r="P816" t="s">
        <v>58</v>
      </c>
      <c r="Q816" t="s">
        <v>60</v>
      </c>
    </row>
    <row r="817" spans="1:18" x14ac:dyDescent="0.25">
      <c r="A817" t="s">
        <v>29</v>
      </c>
      <c r="B817" t="s">
        <v>38</v>
      </c>
      <c r="C817" t="s">
        <v>50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0.78970450000000003</v>
      </c>
      <c r="H817">
        <v>0.78970450000000003</v>
      </c>
      <c r="I817">
        <v>84.076899999999995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21671</v>
      </c>
      <c r="P817" t="s">
        <v>58</v>
      </c>
      <c r="Q817" t="s">
        <v>60</v>
      </c>
    </row>
    <row r="818" spans="1:18" x14ac:dyDescent="0.25">
      <c r="A818" t="s">
        <v>43</v>
      </c>
      <c r="B818" t="s">
        <v>38</v>
      </c>
      <c r="C818" t="s">
        <v>50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20.462820000000001</v>
      </c>
      <c r="H818">
        <v>20.462820000000001</v>
      </c>
      <c r="I818">
        <v>84.076899999999995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21671</v>
      </c>
      <c r="P818" t="s">
        <v>58</v>
      </c>
      <c r="Q818" t="s">
        <v>60</v>
      </c>
    </row>
    <row r="819" spans="1:18" x14ac:dyDescent="0.25">
      <c r="A819" t="s">
        <v>30</v>
      </c>
      <c r="B819" t="s">
        <v>38</v>
      </c>
      <c r="C819" t="s">
        <v>51</v>
      </c>
      <c r="D819" t="s">
        <v>57</v>
      </c>
      <c r="E819">
        <v>10</v>
      </c>
      <c r="F819" t="str">
        <f t="shared" si="12"/>
        <v>Average Per Ton1-in-10October Monthly System Peak Day100% Cycling10</v>
      </c>
      <c r="G819">
        <v>0.18722240000000001</v>
      </c>
      <c r="H819">
        <v>0.18722240000000001</v>
      </c>
      <c r="I819">
        <v>81.517300000000006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9073</v>
      </c>
      <c r="P819" t="s">
        <v>58</v>
      </c>
      <c r="Q819" t="s">
        <v>60</v>
      </c>
      <c r="R819" t="s">
        <v>70</v>
      </c>
    </row>
    <row r="820" spans="1:18" x14ac:dyDescent="0.25">
      <c r="A820" t="s">
        <v>28</v>
      </c>
      <c r="B820" t="s">
        <v>38</v>
      </c>
      <c r="C820" t="s">
        <v>51</v>
      </c>
      <c r="D820" t="s">
        <v>57</v>
      </c>
      <c r="E820">
        <v>10</v>
      </c>
      <c r="F820" t="str">
        <f t="shared" si="12"/>
        <v>Average Per Premise1-in-10October Monthly System Peak Day100% Cycling10</v>
      </c>
      <c r="G820">
        <v>0.84070149999999999</v>
      </c>
      <c r="H820">
        <v>0.84070149999999999</v>
      </c>
      <c r="I820">
        <v>81.517300000000006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9073</v>
      </c>
      <c r="P820" t="s">
        <v>58</v>
      </c>
      <c r="Q820" t="s">
        <v>60</v>
      </c>
      <c r="R820" t="s">
        <v>70</v>
      </c>
    </row>
    <row r="821" spans="1:18" x14ac:dyDescent="0.25">
      <c r="A821" t="s">
        <v>29</v>
      </c>
      <c r="B821" t="s">
        <v>38</v>
      </c>
      <c r="C821" t="s">
        <v>51</v>
      </c>
      <c r="D821" t="s">
        <v>57</v>
      </c>
      <c r="E821">
        <v>10</v>
      </c>
      <c r="F821" t="str">
        <f t="shared" si="12"/>
        <v>Average Per Device1-in-10October Monthly System Peak Day100% Cycling10</v>
      </c>
      <c r="G821">
        <v>0.68043580000000004</v>
      </c>
      <c r="H821">
        <v>0.68043580000000004</v>
      </c>
      <c r="I821">
        <v>81.517300000000006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9073</v>
      </c>
      <c r="P821" t="s">
        <v>58</v>
      </c>
      <c r="Q821" t="s">
        <v>60</v>
      </c>
      <c r="R821" t="s">
        <v>70</v>
      </c>
    </row>
    <row r="822" spans="1:18" x14ac:dyDescent="0.25">
      <c r="A822" t="s">
        <v>43</v>
      </c>
      <c r="B822" t="s">
        <v>38</v>
      </c>
      <c r="C822" t="s">
        <v>51</v>
      </c>
      <c r="D822" t="s">
        <v>57</v>
      </c>
      <c r="E822">
        <v>10</v>
      </c>
      <c r="F822" t="str">
        <f t="shared" si="12"/>
        <v>Aggregate1-in-10October Monthly System Peak Day100% Cycling10</v>
      </c>
      <c r="G822">
        <v>7.6276849999999996</v>
      </c>
      <c r="H822">
        <v>7.6276849999999996</v>
      </c>
      <c r="I822">
        <v>81.517300000000006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9073</v>
      </c>
      <c r="P822" t="s">
        <v>58</v>
      </c>
      <c r="Q822" t="s">
        <v>60</v>
      </c>
      <c r="R822" t="s">
        <v>70</v>
      </c>
    </row>
    <row r="823" spans="1:18" x14ac:dyDescent="0.25">
      <c r="A823" t="s">
        <v>30</v>
      </c>
      <c r="B823" t="s">
        <v>38</v>
      </c>
      <c r="C823" t="s">
        <v>51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0.25051459999999998</v>
      </c>
      <c r="H823">
        <v>0.25051459999999998</v>
      </c>
      <c r="I823">
        <v>82.624600000000001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12598</v>
      </c>
      <c r="P823" t="s">
        <v>58</v>
      </c>
      <c r="Q823" t="s">
        <v>60</v>
      </c>
      <c r="R823" t="s">
        <v>70</v>
      </c>
    </row>
    <row r="824" spans="1:18" x14ac:dyDescent="0.25">
      <c r="A824" t="s">
        <v>28</v>
      </c>
      <c r="B824" t="s">
        <v>38</v>
      </c>
      <c r="C824" t="s">
        <v>51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1.025026</v>
      </c>
      <c r="H824">
        <v>1.025026</v>
      </c>
      <c r="I824">
        <v>82.624600000000001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12598</v>
      </c>
      <c r="P824" t="s">
        <v>58</v>
      </c>
      <c r="Q824" t="s">
        <v>60</v>
      </c>
      <c r="R824" t="s">
        <v>70</v>
      </c>
    </row>
    <row r="825" spans="1:18" x14ac:dyDescent="0.25">
      <c r="A825" t="s">
        <v>29</v>
      </c>
      <c r="B825" t="s">
        <v>38</v>
      </c>
      <c r="C825" t="s">
        <v>51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0.87833450000000002</v>
      </c>
      <c r="H825">
        <v>0.87833459999999997</v>
      </c>
      <c r="I825">
        <v>82.624600000000001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12598</v>
      </c>
      <c r="P825" t="s">
        <v>58</v>
      </c>
      <c r="Q825" t="s">
        <v>60</v>
      </c>
      <c r="R825" t="s">
        <v>70</v>
      </c>
    </row>
    <row r="826" spans="1:18" x14ac:dyDescent="0.25">
      <c r="A826" t="s">
        <v>43</v>
      </c>
      <c r="B826" t="s">
        <v>38</v>
      </c>
      <c r="C826" t="s">
        <v>51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12.913270000000001</v>
      </c>
      <c r="H826">
        <v>12.913270000000001</v>
      </c>
      <c r="I826">
        <v>82.624600000000001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12598</v>
      </c>
      <c r="P826" t="s">
        <v>58</v>
      </c>
      <c r="Q826" t="s">
        <v>60</v>
      </c>
      <c r="R826" t="s">
        <v>70</v>
      </c>
    </row>
    <row r="827" spans="1:18" x14ac:dyDescent="0.25">
      <c r="A827" t="s">
        <v>30</v>
      </c>
      <c r="B827" t="s">
        <v>38</v>
      </c>
      <c r="C827" t="s">
        <v>51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0.22401409999999999</v>
      </c>
      <c r="H827">
        <v>0.22401409999999999</v>
      </c>
      <c r="I827">
        <v>82.161000000000001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21671</v>
      </c>
      <c r="P827" t="s">
        <v>58</v>
      </c>
      <c r="Q827" t="s">
        <v>60</v>
      </c>
    </row>
    <row r="828" spans="1:18" x14ac:dyDescent="0.25">
      <c r="A828" t="s">
        <v>28</v>
      </c>
      <c r="B828" t="s">
        <v>38</v>
      </c>
      <c r="C828" t="s">
        <v>51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0.95398839999999996</v>
      </c>
      <c r="H828">
        <v>0.95398850000000002</v>
      </c>
      <c r="I828">
        <v>82.161000000000001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21671</v>
      </c>
      <c r="P828" t="s">
        <v>58</v>
      </c>
      <c r="Q828" t="s">
        <v>60</v>
      </c>
    </row>
    <row r="829" spans="1:18" x14ac:dyDescent="0.25">
      <c r="A829" t="s">
        <v>29</v>
      </c>
      <c r="B829" t="s">
        <v>38</v>
      </c>
      <c r="C829" t="s">
        <v>51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0.79784980000000005</v>
      </c>
      <c r="H829">
        <v>0.79784980000000005</v>
      </c>
      <c r="I829">
        <v>82.161000000000001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21671</v>
      </c>
      <c r="P829" t="s">
        <v>58</v>
      </c>
      <c r="Q829" t="s">
        <v>60</v>
      </c>
    </row>
    <row r="830" spans="1:18" x14ac:dyDescent="0.25">
      <c r="A830" t="s">
        <v>43</v>
      </c>
      <c r="B830" t="s">
        <v>38</v>
      </c>
      <c r="C830" t="s">
        <v>51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20.67388</v>
      </c>
      <c r="H830">
        <v>20.67388</v>
      </c>
      <c r="I830">
        <v>82.161000000000001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21671</v>
      </c>
      <c r="P830" t="s">
        <v>58</v>
      </c>
      <c r="Q830" t="s">
        <v>60</v>
      </c>
    </row>
    <row r="831" spans="1:18" x14ac:dyDescent="0.25">
      <c r="A831" t="s">
        <v>30</v>
      </c>
      <c r="B831" t="s">
        <v>38</v>
      </c>
      <c r="C831" t="s">
        <v>52</v>
      </c>
      <c r="D831" t="s">
        <v>57</v>
      </c>
      <c r="E831">
        <v>10</v>
      </c>
      <c r="F831" t="str">
        <f t="shared" si="12"/>
        <v>Average Per Ton1-in-10September Monthly System Peak Day100% Cycling10</v>
      </c>
      <c r="G831">
        <v>0.22363559999999999</v>
      </c>
      <c r="H831">
        <v>0.22363559999999999</v>
      </c>
      <c r="I831">
        <v>85.843199999999996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9073</v>
      </c>
      <c r="P831" t="s">
        <v>58</v>
      </c>
      <c r="Q831" t="s">
        <v>60</v>
      </c>
      <c r="R831" t="s">
        <v>71</v>
      </c>
    </row>
    <row r="832" spans="1:18" x14ac:dyDescent="0.25">
      <c r="A832" t="s">
        <v>28</v>
      </c>
      <c r="B832" t="s">
        <v>38</v>
      </c>
      <c r="C832" t="s">
        <v>52</v>
      </c>
      <c r="D832" t="s">
        <v>57</v>
      </c>
      <c r="E832">
        <v>10</v>
      </c>
      <c r="F832" t="str">
        <f t="shared" si="12"/>
        <v>Average Per Premise1-in-10September Monthly System Peak Day100% Cycling10</v>
      </c>
      <c r="G832">
        <v>1.004211</v>
      </c>
      <c r="H832">
        <v>1.004211</v>
      </c>
      <c r="I832">
        <v>85.843199999999996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9073</v>
      </c>
      <c r="P832" t="s">
        <v>58</v>
      </c>
      <c r="Q832" t="s">
        <v>60</v>
      </c>
      <c r="R832" t="s">
        <v>71</v>
      </c>
    </row>
    <row r="833" spans="1:18" x14ac:dyDescent="0.25">
      <c r="A833" t="s">
        <v>29</v>
      </c>
      <c r="B833" t="s">
        <v>38</v>
      </c>
      <c r="C833" t="s">
        <v>52</v>
      </c>
      <c r="D833" t="s">
        <v>57</v>
      </c>
      <c r="E833">
        <v>10</v>
      </c>
      <c r="F833" t="str">
        <f t="shared" si="12"/>
        <v>Average Per Device1-in-10September Monthly System Peak Day100% Cycling10</v>
      </c>
      <c r="G833">
        <v>0.81277500000000003</v>
      </c>
      <c r="H833">
        <v>0.81277500000000003</v>
      </c>
      <c r="I833">
        <v>85.843199999999996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9073</v>
      </c>
      <c r="P833" t="s">
        <v>58</v>
      </c>
      <c r="Q833" t="s">
        <v>60</v>
      </c>
      <c r="R833" t="s">
        <v>71</v>
      </c>
    </row>
    <row r="834" spans="1:18" x14ac:dyDescent="0.25">
      <c r="A834" t="s">
        <v>43</v>
      </c>
      <c r="B834" t="s">
        <v>38</v>
      </c>
      <c r="C834" t="s">
        <v>52</v>
      </c>
      <c r="D834" t="s">
        <v>57</v>
      </c>
      <c r="E834">
        <v>10</v>
      </c>
      <c r="F834" t="str">
        <f t="shared" si="12"/>
        <v>Aggregate1-in-10September Monthly System Peak Day100% Cycling10</v>
      </c>
      <c r="G834">
        <v>9.1112070000000003</v>
      </c>
      <c r="H834">
        <v>9.1112070000000003</v>
      </c>
      <c r="I834">
        <v>85.843199999999996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9073</v>
      </c>
      <c r="P834" t="s">
        <v>58</v>
      </c>
      <c r="Q834" t="s">
        <v>60</v>
      </c>
      <c r="R834" t="s">
        <v>71</v>
      </c>
    </row>
    <row r="835" spans="1:18" x14ac:dyDescent="0.25">
      <c r="A835" t="s">
        <v>30</v>
      </c>
      <c r="B835" t="s">
        <v>38</v>
      </c>
      <c r="C835" t="s">
        <v>52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0.28021010000000002</v>
      </c>
      <c r="H835">
        <v>0.28021010000000002</v>
      </c>
      <c r="I835">
        <v>86.664900000000003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12598</v>
      </c>
      <c r="P835" t="s">
        <v>58</v>
      </c>
      <c r="Q835" t="s">
        <v>60</v>
      </c>
      <c r="R835" t="s">
        <v>71</v>
      </c>
    </row>
    <row r="836" spans="1:18" x14ac:dyDescent="0.25">
      <c r="A836" t="s">
        <v>28</v>
      </c>
      <c r="B836" t="s">
        <v>38</v>
      </c>
      <c r="C836" t="s">
        <v>52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1.14653</v>
      </c>
      <c r="H836">
        <v>1.14653</v>
      </c>
      <c r="I836">
        <v>86.664900000000003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12598</v>
      </c>
      <c r="P836" t="s">
        <v>58</v>
      </c>
      <c r="Q836" t="s">
        <v>60</v>
      </c>
      <c r="R836" t="s">
        <v>71</v>
      </c>
    </row>
    <row r="837" spans="1:18" x14ac:dyDescent="0.25">
      <c r="A837" t="s">
        <v>29</v>
      </c>
      <c r="B837" t="s">
        <v>38</v>
      </c>
      <c r="C837" t="s">
        <v>52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0.98245059999999995</v>
      </c>
      <c r="H837">
        <v>0.98245059999999995</v>
      </c>
      <c r="I837">
        <v>86.664900000000003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12598</v>
      </c>
      <c r="P837" t="s">
        <v>58</v>
      </c>
      <c r="Q837" t="s">
        <v>60</v>
      </c>
      <c r="R837" t="s">
        <v>71</v>
      </c>
    </row>
    <row r="838" spans="1:18" x14ac:dyDescent="0.25">
      <c r="A838" t="s">
        <v>43</v>
      </c>
      <c r="B838" t="s">
        <v>38</v>
      </c>
      <c r="C838" t="s">
        <v>52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14.443989999999999</v>
      </c>
      <c r="H838">
        <v>14.443989999999999</v>
      </c>
      <c r="I838">
        <v>86.664900000000003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12598</v>
      </c>
      <c r="P838" t="s">
        <v>58</v>
      </c>
      <c r="Q838" t="s">
        <v>60</v>
      </c>
      <c r="R838" t="s">
        <v>71</v>
      </c>
    </row>
    <row r="839" spans="1:18" x14ac:dyDescent="0.25">
      <c r="A839" t="s">
        <v>30</v>
      </c>
      <c r="B839" t="s">
        <v>38</v>
      </c>
      <c r="C839" t="s">
        <v>52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0.25652239999999998</v>
      </c>
      <c r="H839">
        <v>0.25652239999999998</v>
      </c>
      <c r="I839">
        <v>86.320800000000006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21671</v>
      </c>
      <c r="P839" t="s">
        <v>58</v>
      </c>
      <c r="Q839" t="s">
        <v>60</v>
      </c>
    </row>
    <row r="840" spans="1:18" x14ac:dyDescent="0.25">
      <c r="A840" t="s">
        <v>28</v>
      </c>
      <c r="B840" t="s">
        <v>38</v>
      </c>
      <c r="C840" t="s">
        <v>52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1.092428</v>
      </c>
      <c r="H840">
        <v>1.092428</v>
      </c>
      <c r="I840">
        <v>86.320800000000006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21671</v>
      </c>
      <c r="P840" t="s">
        <v>58</v>
      </c>
      <c r="Q840" t="s">
        <v>60</v>
      </c>
    </row>
    <row r="841" spans="1:18" x14ac:dyDescent="0.25">
      <c r="A841" t="s">
        <v>29</v>
      </c>
      <c r="B841" t="s">
        <v>38</v>
      </c>
      <c r="C841" t="s">
        <v>52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0.91363119999999998</v>
      </c>
      <c r="H841">
        <v>0.91363119999999998</v>
      </c>
      <c r="I841">
        <v>86.320800000000006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21671</v>
      </c>
      <c r="P841" t="s">
        <v>58</v>
      </c>
      <c r="Q841" t="s">
        <v>60</v>
      </c>
    </row>
    <row r="842" spans="1:18" x14ac:dyDescent="0.25">
      <c r="A842" t="s">
        <v>43</v>
      </c>
      <c r="B842" t="s">
        <v>38</v>
      </c>
      <c r="C842" t="s">
        <v>52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23.674009999999999</v>
      </c>
      <c r="H842">
        <v>23.674009999999999</v>
      </c>
      <c r="I842">
        <v>86.320800000000006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21671</v>
      </c>
      <c r="P842" t="s">
        <v>58</v>
      </c>
      <c r="Q842" t="s">
        <v>60</v>
      </c>
    </row>
    <row r="843" spans="1:18" x14ac:dyDescent="0.25">
      <c r="A843" t="s">
        <v>30</v>
      </c>
      <c r="B843" t="s">
        <v>38</v>
      </c>
      <c r="C843" t="s">
        <v>47</v>
      </c>
      <c r="D843" t="s">
        <v>57</v>
      </c>
      <c r="E843">
        <v>11</v>
      </c>
      <c r="F843" t="str">
        <f t="shared" si="13"/>
        <v>Average Per Ton1-in-10August Monthly System Peak Day100% Cycling11</v>
      </c>
      <c r="G843">
        <v>0.23145019999999999</v>
      </c>
      <c r="H843">
        <v>0.23145019999999999</v>
      </c>
      <c r="I843">
        <v>87.588099999999997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9073</v>
      </c>
      <c r="P843" t="s">
        <v>58</v>
      </c>
      <c r="Q843" t="s">
        <v>60</v>
      </c>
      <c r="R843" t="s">
        <v>66</v>
      </c>
    </row>
    <row r="844" spans="1:18" x14ac:dyDescent="0.25">
      <c r="A844" t="s">
        <v>28</v>
      </c>
      <c r="B844" t="s">
        <v>38</v>
      </c>
      <c r="C844" t="s">
        <v>47</v>
      </c>
      <c r="D844" t="s">
        <v>57</v>
      </c>
      <c r="E844">
        <v>11</v>
      </c>
      <c r="F844" t="str">
        <f t="shared" si="13"/>
        <v>Average Per Premise1-in-10August Monthly System Peak Day100% Cycling11</v>
      </c>
      <c r="G844">
        <v>1.039301</v>
      </c>
      <c r="H844">
        <v>1.039301</v>
      </c>
      <c r="I844">
        <v>87.588099999999997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9073</v>
      </c>
      <c r="P844" t="s">
        <v>58</v>
      </c>
      <c r="Q844" t="s">
        <v>60</v>
      </c>
      <c r="R844" t="s">
        <v>66</v>
      </c>
    </row>
    <row r="845" spans="1:18" x14ac:dyDescent="0.25">
      <c r="A845" t="s">
        <v>29</v>
      </c>
      <c r="B845" t="s">
        <v>38</v>
      </c>
      <c r="C845" t="s">
        <v>47</v>
      </c>
      <c r="D845" t="s">
        <v>57</v>
      </c>
      <c r="E845">
        <v>11</v>
      </c>
      <c r="F845" t="str">
        <f t="shared" si="13"/>
        <v>Average Per Device1-in-10August Monthly System Peak Day100% Cycling11</v>
      </c>
      <c r="G845">
        <v>0.84117580000000003</v>
      </c>
      <c r="H845">
        <v>0.84117580000000003</v>
      </c>
      <c r="I845">
        <v>87.588099999999997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9073</v>
      </c>
      <c r="P845" t="s">
        <v>58</v>
      </c>
      <c r="Q845" t="s">
        <v>60</v>
      </c>
      <c r="R845" t="s">
        <v>66</v>
      </c>
    </row>
    <row r="846" spans="1:18" x14ac:dyDescent="0.25">
      <c r="A846" t="s">
        <v>43</v>
      </c>
      <c r="B846" t="s">
        <v>38</v>
      </c>
      <c r="C846" t="s">
        <v>47</v>
      </c>
      <c r="D846" t="s">
        <v>57</v>
      </c>
      <c r="E846">
        <v>11</v>
      </c>
      <c r="F846" t="str">
        <f t="shared" si="13"/>
        <v>Aggregate1-in-10August Monthly System Peak Day100% Cycling11</v>
      </c>
      <c r="G846">
        <v>9.4295799999999996</v>
      </c>
      <c r="H846">
        <v>9.4295810000000007</v>
      </c>
      <c r="I846">
        <v>87.588099999999997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9073</v>
      </c>
      <c r="P846" t="s">
        <v>58</v>
      </c>
      <c r="Q846" t="s">
        <v>60</v>
      </c>
      <c r="R846" t="s">
        <v>66</v>
      </c>
    </row>
    <row r="847" spans="1:18" x14ac:dyDescent="0.25">
      <c r="A847" t="s">
        <v>30</v>
      </c>
      <c r="B847" t="s">
        <v>38</v>
      </c>
      <c r="C847" t="s">
        <v>47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0.315888</v>
      </c>
      <c r="H847">
        <v>0.315888</v>
      </c>
      <c r="I847">
        <v>88.585899999999995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12598</v>
      </c>
      <c r="P847" t="s">
        <v>58</v>
      </c>
      <c r="Q847" t="s">
        <v>60</v>
      </c>
      <c r="R847" t="s">
        <v>66</v>
      </c>
    </row>
    <row r="848" spans="1:18" x14ac:dyDescent="0.25">
      <c r="A848" t="s">
        <v>28</v>
      </c>
      <c r="B848" t="s">
        <v>38</v>
      </c>
      <c r="C848" t="s">
        <v>47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1.292513</v>
      </c>
      <c r="H848">
        <v>1.292513</v>
      </c>
      <c r="I848">
        <v>88.585899999999995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12598</v>
      </c>
      <c r="P848" t="s">
        <v>58</v>
      </c>
      <c r="Q848" t="s">
        <v>60</v>
      </c>
      <c r="R848" t="s">
        <v>66</v>
      </c>
    </row>
    <row r="849" spans="1:18" x14ac:dyDescent="0.25">
      <c r="A849" t="s">
        <v>29</v>
      </c>
      <c r="B849" t="s">
        <v>38</v>
      </c>
      <c r="C849" t="s">
        <v>47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1.107542</v>
      </c>
      <c r="H849">
        <v>1.107542</v>
      </c>
      <c r="I849">
        <v>88.585899999999995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12598</v>
      </c>
      <c r="P849" t="s">
        <v>58</v>
      </c>
      <c r="Q849" t="s">
        <v>60</v>
      </c>
      <c r="R849" t="s">
        <v>66</v>
      </c>
    </row>
    <row r="850" spans="1:18" x14ac:dyDescent="0.25">
      <c r="A850" t="s">
        <v>43</v>
      </c>
      <c r="B850" t="s">
        <v>38</v>
      </c>
      <c r="C850" t="s">
        <v>47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16.283080000000002</v>
      </c>
      <c r="H850">
        <v>16.283080000000002</v>
      </c>
      <c r="I850">
        <v>88.585899999999995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12598</v>
      </c>
      <c r="P850" t="s">
        <v>58</v>
      </c>
      <c r="Q850" t="s">
        <v>60</v>
      </c>
      <c r="R850" t="s">
        <v>66</v>
      </c>
    </row>
    <row r="851" spans="1:18" x14ac:dyDescent="0.25">
      <c r="A851" t="s">
        <v>30</v>
      </c>
      <c r="B851" t="s">
        <v>38</v>
      </c>
      <c r="C851" t="s">
        <v>47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0.2805339</v>
      </c>
      <c r="H851">
        <v>0.2805339</v>
      </c>
      <c r="I851">
        <v>88.168099999999995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21671</v>
      </c>
      <c r="P851" t="s">
        <v>58</v>
      </c>
      <c r="Q851" t="s">
        <v>60</v>
      </c>
    </row>
    <row r="852" spans="1:18" x14ac:dyDescent="0.25">
      <c r="A852" t="s">
        <v>28</v>
      </c>
      <c r="B852" t="s">
        <v>38</v>
      </c>
      <c r="C852" t="s">
        <v>47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1.1946840000000001</v>
      </c>
      <c r="H852">
        <v>1.1946840000000001</v>
      </c>
      <c r="I852">
        <v>88.168099999999995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21671</v>
      </c>
      <c r="P852" t="s">
        <v>58</v>
      </c>
      <c r="Q852" t="s">
        <v>60</v>
      </c>
    </row>
    <row r="853" spans="1:18" x14ac:dyDescent="0.25">
      <c r="A853" t="s">
        <v>29</v>
      </c>
      <c r="B853" t="s">
        <v>38</v>
      </c>
      <c r="C853" t="s">
        <v>47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0.9991506</v>
      </c>
      <c r="H853">
        <v>0.9991506</v>
      </c>
      <c r="I853">
        <v>88.168099999999995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21671</v>
      </c>
      <c r="P853" t="s">
        <v>58</v>
      </c>
      <c r="Q853" t="s">
        <v>60</v>
      </c>
    </row>
    <row r="854" spans="1:18" x14ac:dyDescent="0.25">
      <c r="A854" t="s">
        <v>43</v>
      </c>
      <c r="B854" t="s">
        <v>38</v>
      </c>
      <c r="C854" t="s">
        <v>47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25.889990000000001</v>
      </c>
      <c r="H854">
        <v>25.889990000000001</v>
      </c>
      <c r="I854">
        <v>88.168099999999995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21671</v>
      </c>
      <c r="P854" t="s">
        <v>58</v>
      </c>
      <c r="Q854" t="s">
        <v>60</v>
      </c>
    </row>
    <row r="855" spans="1:18" x14ac:dyDescent="0.25">
      <c r="A855" t="s">
        <v>30</v>
      </c>
      <c r="B855" t="s">
        <v>38</v>
      </c>
      <c r="C855" t="s">
        <v>37</v>
      </c>
      <c r="D855" t="s">
        <v>57</v>
      </c>
      <c r="E855">
        <v>11</v>
      </c>
      <c r="F855" t="str">
        <f t="shared" si="13"/>
        <v>Average Per Ton1-in-10August Typical Event Day100% Cycling11</v>
      </c>
      <c r="G855">
        <v>0.22414909999999999</v>
      </c>
      <c r="H855">
        <v>0.22414909999999999</v>
      </c>
      <c r="I855">
        <v>87.131900000000002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9073</v>
      </c>
      <c r="P855" t="s">
        <v>58</v>
      </c>
      <c r="Q855" t="s">
        <v>60</v>
      </c>
      <c r="R855" t="s">
        <v>66</v>
      </c>
    </row>
    <row r="856" spans="1:18" x14ac:dyDescent="0.25">
      <c r="A856" t="s">
        <v>28</v>
      </c>
      <c r="B856" t="s">
        <v>38</v>
      </c>
      <c r="C856" t="s">
        <v>37</v>
      </c>
      <c r="D856" t="s">
        <v>57</v>
      </c>
      <c r="E856">
        <v>11</v>
      </c>
      <c r="F856" t="str">
        <f t="shared" si="13"/>
        <v>Average Per Premise1-in-10August Typical Event Day100% Cycling11</v>
      </c>
      <c r="G856">
        <v>1.0065170000000001</v>
      </c>
      <c r="H856">
        <v>1.0065170000000001</v>
      </c>
      <c r="I856">
        <v>87.131900000000002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9073</v>
      </c>
      <c r="P856" t="s">
        <v>58</v>
      </c>
      <c r="Q856" t="s">
        <v>60</v>
      </c>
      <c r="R856" t="s">
        <v>66</v>
      </c>
    </row>
    <row r="857" spans="1:18" x14ac:dyDescent="0.25">
      <c r="A857" t="s">
        <v>29</v>
      </c>
      <c r="B857" t="s">
        <v>38</v>
      </c>
      <c r="C857" t="s">
        <v>37</v>
      </c>
      <c r="D857" t="s">
        <v>57</v>
      </c>
      <c r="E857">
        <v>11</v>
      </c>
      <c r="F857" t="str">
        <f t="shared" si="13"/>
        <v>Average Per Device1-in-10August Typical Event Day100% Cycling11</v>
      </c>
      <c r="G857">
        <v>0.81464110000000001</v>
      </c>
      <c r="H857">
        <v>0.81464110000000001</v>
      </c>
      <c r="I857">
        <v>87.131900000000002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9073</v>
      </c>
      <c r="P857" t="s">
        <v>58</v>
      </c>
      <c r="Q857" t="s">
        <v>60</v>
      </c>
      <c r="R857" t="s">
        <v>66</v>
      </c>
    </row>
    <row r="858" spans="1:18" x14ac:dyDescent="0.25">
      <c r="A858" t="s">
        <v>43</v>
      </c>
      <c r="B858" t="s">
        <v>38</v>
      </c>
      <c r="C858" t="s">
        <v>37</v>
      </c>
      <c r="D858" t="s">
        <v>57</v>
      </c>
      <c r="E858">
        <v>11</v>
      </c>
      <c r="F858" t="str">
        <f t="shared" si="13"/>
        <v>Aggregate1-in-10August Typical Event Day100% Cycling11</v>
      </c>
      <c r="G858">
        <v>9.1321259999999995</v>
      </c>
      <c r="H858">
        <v>9.1321259999999995</v>
      </c>
      <c r="I858">
        <v>87.131900000000002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9073</v>
      </c>
      <c r="P858" t="s">
        <v>58</v>
      </c>
      <c r="Q858" t="s">
        <v>60</v>
      </c>
      <c r="R858" t="s">
        <v>66</v>
      </c>
    </row>
    <row r="859" spans="1:18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0.31037350000000002</v>
      </c>
      <c r="H859">
        <v>0.31037350000000002</v>
      </c>
      <c r="I859">
        <v>88.287800000000004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12598</v>
      </c>
      <c r="P859" t="s">
        <v>58</v>
      </c>
      <c r="Q859" t="s">
        <v>60</v>
      </c>
      <c r="R859" t="s">
        <v>66</v>
      </c>
    </row>
    <row r="860" spans="1:18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1.2699499999999999</v>
      </c>
      <c r="H860">
        <v>1.2699499999999999</v>
      </c>
      <c r="I860">
        <v>88.287800000000004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12598</v>
      </c>
      <c r="P860" t="s">
        <v>58</v>
      </c>
      <c r="Q860" t="s">
        <v>60</v>
      </c>
      <c r="R860" t="s">
        <v>66</v>
      </c>
    </row>
    <row r="861" spans="1:18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1.0882069999999999</v>
      </c>
      <c r="H861">
        <v>1.0882069999999999</v>
      </c>
      <c r="I861">
        <v>88.287800000000004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12598</v>
      </c>
      <c r="P861" t="s">
        <v>58</v>
      </c>
      <c r="Q861" t="s">
        <v>60</v>
      </c>
      <c r="R861" t="s">
        <v>66</v>
      </c>
    </row>
    <row r="862" spans="1:18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15.99882</v>
      </c>
      <c r="H862">
        <v>15.99882</v>
      </c>
      <c r="I862">
        <v>88.287800000000004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12598</v>
      </c>
      <c r="P862" t="s">
        <v>58</v>
      </c>
      <c r="Q862" t="s">
        <v>60</v>
      </c>
      <c r="R862" t="s">
        <v>66</v>
      </c>
    </row>
    <row r="863" spans="1:18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0.2742714</v>
      </c>
      <c r="H863">
        <v>0.2742714</v>
      </c>
      <c r="I863">
        <v>87.803799999999995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21671</v>
      </c>
      <c r="P863" t="s">
        <v>58</v>
      </c>
      <c r="Q863" t="s">
        <v>60</v>
      </c>
    </row>
    <row r="864" spans="1:18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1.1680140000000001</v>
      </c>
      <c r="H864">
        <v>1.1680140000000001</v>
      </c>
      <c r="I864">
        <v>87.803799999999995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21671</v>
      </c>
      <c r="P864" t="s">
        <v>58</v>
      </c>
      <c r="Q864" t="s">
        <v>60</v>
      </c>
    </row>
    <row r="865" spans="1:18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0.97684610000000005</v>
      </c>
      <c r="H865">
        <v>0.97684610000000005</v>
      </c>
      <c r="I865">
        <v>87.803799999999995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21671</v>
      </c>
      <c r="P865" t="s">
        <v>58</v>
      </c>
      <c r="Q865" t="s">
        <v>60</v>
      </c>
    </row>
    <row r="866" spans="1:18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25.31204</v>
      </c>
      <c r="H866">
        <v>25.31204</v>
      </c>
      <c r="I866">
        <v>87.803799999999995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21671</v>
      </c>
      <c r="P866" t="s">
        <v>58</v>
      </c>
      <c r="Q866" t="s">
        <v>60</v>
      </c>
    </row>
    <row r="867" spans="1:18" x14ac:dyDescent="0.25">
      <c r="A867" t="s">
        <v>30</v>
      </c>
      <c r="B867" t="s">
        <v>38</v>
      </c>
      <c r="C867" t="s">
        <v>48</v>
      </c>
      <c r="D867" t="s">
        <v>57</v>
      </c>
      <c r="E867">
        <v>11</v>
      </c>
      <c r="F867" t="str">
        <f t="shared" si="13"/>
        <v>Average Per Ton1-in-10July Monthly System Peak Day100% Cycling11</v>
      </c>
      <c r="G867">
        <v>0.22560930000000001</v>
      </c>
      <c r="H867">
        <v>0.22560930000000001</v>
      </c>
      <c r="I867">
        <v>84.900300000000001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9073</v>
      </c>
      <c r="P867" t="s">
        <v>58</v>
      </c>
      <c r="Q867" t="s">
        <v>60</v>
      </c>
      <c r="R867" t="s">
        <v>67</v>
      </c>
    </row>
    <row r="868" spans="1:18" x14ac:dyDescent="0.25">
      <c r="A868" t="s">
        <v>28</v>
      </c>
      <c r="B868" t="s">
        <v>38</v>
      </c>
      <c r="C868" t="s">
        <v>48</v>
      </c>
      <c r="D868" t="s">
        <v>57</v>
      </c>
      <c r="E868">
        <v>11</v>
      </c>
      <c r="F868" t="str">
        <f t="shared" si="13"/>
        <v>Average Per Premise1-in-10July Monthly System Peak Day100% Cycling11</v>
      </c>
      <c r="G868">
        <v>1.013074</v>
      </c>
      <c r="H868">
        <v>1.013074</v>
      </c>
      <c r="I868">
        <v>84.900300000000001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9073</v>
      </c>
      <c r="P868" t="s">
        <v>58</v>
      </c>
      <c r="Q868" t="s">
        <v>60</v>
      </c>
      <c r="R868" t="s">
        <v>67</v>
      </c>
    </row>
    <row r="869" spans="1:18" x14ac:dyDescent="0.25">
      <c r="A869" t="s">
        <v>29</v>
      </c>
      <c r="B869" t="s">
        <v>38</v>
      </c>
      <c r="C869" t="s">
        <v>48</v>
      </c>
      <c r="D869" t="s">
        <v>57</v>
      </c>
      <c r="E869">
        <v>11</v>
      </c>
      <c r="F869" t="str">
        <f t="shared" si="13"/>
        <v>Average Per Device1-in-10July Monthly System Peak Day100% Cycling11</v>
      </c>
      <c r="G869">
        <v>0.81994809999999996</v>
      </c>
      <c r="H869">
        <v>0.81994809999999996</v>
      </c>
      <c r="I869">
        <v>84.900300000000001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9073</v>
      </c>
      <c r="P869" t="s">
        <v>58</v>
      </c>
      <c r="Q869" t="s">
        <v>60</v>
      </c>
      <c r="R869" t="s">
        <v>67</v>
      </c>
    </row>
    <row r="870" spans="1:18" x14ac:dyDescent="0.25">
      <c r="A870" t="s">
        <v>43</v>
      </c>
      <c r="B870" t="s">
        <v>38</v>
      </c>
      <c r="C870" t="s">
        <v>48</v>
      </c>
      <c r="D870" t="s">
        <v>57</v>
      </c>
      <c r="E870">
        <v>11</v>
      </c>
      <c r="F870" t="str">
        <f t="shared" si="13"/>
        <v>Aggregate1-in-10July Monthly System Peak Day100% Cycling11</v>
      </c>
      <c r="G870">
        <v>9.1916180000000001</v>
      </c>
      <c r="H870">
        <v>9.1916180000000001</v>
      </c>
      <c r="I870">
        <v>84.900300000000001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9073</v>
      </c>
      <c r="P870" t="s">
        <v>58</v>
      </c>
      <c r="Q870" t="s">
        <v>60</v>
      </c>
      <c r="R870" t="s">
        <v>67</v>
      </c>
    </row>
    <row r="871" spans="1:18" x14ac:dyDescent="0.25">
      <c r="A871" t="s">
        <v>30</v>
      </c>
      <c r="B871" t="s">
        <v>38</v>
      </c>
      <c r="C871" t="s">
        <v>48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0.31108849999999999</v>
      </c>
      <c r="H871">
        <v>0.31108849999999999</v>
      </c>
      <c r="I871">
        <v>85.693700000000007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12598</v>
      </c>
      <c r="P871" t="s">
        <v>58</v>
      </c>
      <c r="Q871" t="s">
        <v>60</v>
      </c>
      <c r="R871" t="s">
        <v>67</v>
      </c>
    </row>
    <row r="872" spans="1:18" x14ac:dyDescent="0.25">
      <c r="A872" t="s">
        <v>28</v>
      </c>
      <c r="B872" t="s">
        <v>38</v>
      </c>
      <c r="C872" t="s">
        <v>48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1.272875</v>
      </c>
      <c r="H872">
        <v>1.272875</v>
      </c>
      <c r="I872">
        <v>85.693700000000007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12598</v>
      </c>
      <c r="P872" t="s">
        <v>58</v>
      </c>
      <c r="Q872" t="s">
        <v>60</v>
      </c>
      <c r="R872" t="s">
        <v>67</v>
      </c>
    </row>
    <row r="873" spans="1:18" x14ac:dyDescent="0.25">
      <c r="A873" t="s">
        <v>29</v>
      </c>
      <c r="B873" t="s">
        <v>38</v>
      </c>
      <c r="C873" t="s">
        <v>48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1.090714</v>
      </c>
      <c r="H873">
        <v>1.090714</v>
      </c>
      <c r="I873">
        <v>85.693700000000007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12598</v>
      </c>
      <c r="P873" t="s">
        <v>58</v>
      </c>
      <c r="Q873" t="s">
        <v>60</v>
      </c>
      <c r="R873" t="s">
        <v>67</v>
      </c>
    </row>
    <row r="874" spans="1:18" x14ac:dyDescent="0.25">
      <c r="A874" t="s">
        <v>43</v>
      </c>
      <c r="B874" t="s">
        <v>38</v>
      </c>
      <c r="C874" t="s">
        <v>48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16.035679999999999</v>
      </c>
      <c r="H874">
        <v>16.035679999999999</v>
      </c>
      <c r="I874">
        <v>85.693700000000007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12598</v>
      </c>
      <c r="P874" t="s">
        <v>58</v>
      </c>
      <c r="Q874" t="s">
        <v>60</v>
      </c>
      <c r="R874" t="s">
        <v>67</v>
      </c>
    </row>
    <row r="875" spans="1:18" x14ac:dyDescent="0.25">
      <c r="A875" t="s">
        <v>30</v>
      </c>
      <c r="B875" t="s">
        <v>38</v>
      </c>
      <c r="C875" t="s">
        <v>48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0.2752984</v>
      </c>
      <c r="H875">
        <v>0.2752984</v>
      </c>
      <c r="I875">
        <v>85.361500000000007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21671</v>
      </c>
      <c r="P875" t="s">
        <v>58</v>
      </c>
      <c r="Q875" t="s">
        <v>60</v>
      </c>
    </row>
    <row r="876" spans="1:18" x14ac:dyDescent="0.25">
      <c r="A876" t="s">
        <v>28</v>
      </c>
      <c r="B876" t="s">
        <v>38</v>
      </c>
      <c r="C876" t="s">
        <v>48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1.172388</v>
      </c>
      <c r="H876">
        <v>1.172388</v>
      </c>
      <c r="I876">
        <v>85.361500000000007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21671</v>
      </c>
      <c r="P876" t="s">
        <v>58</v>
      </c>
      <c r="Q876" t="s">
        <v>60</v>
      </c>
    </row>
    <row r="877" spans="1:18" x14ac:dyDescent="0.25">
      <c r="A877" t="s">
        <v>29</v>
      </c>
      <c r="B877" t="s">
        <v>38</v>
      </c>
      <c r="C877" t="s">
        <v>48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0.98050400000000004</v>
      </c>
      <c r="H877">
        <v>0.98050400000000004</v>
      </c>
      <c r="I877">
        <v>85.361500000000007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21671</v>
      </c>
      <c r="P877" t="s">
        <v>58</v>
      </c>
      <c r="Q877" t="s">
        <v>60</v>
      </c>
    </row>
    <row r="878" spans="1:18" x14ac:dyDescent="0.25">
      <c r="A878" t="s">
        <v>43</v>
      </c>
      <c r="B878" t="s">
        <v>38</v>
      </c>
      <c r="C878" t="s">
        <v>48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25.40682</v>
      </c>
      <c r="H878">
        <v>25.40682</v>
      </c>
      <c r="I878">
        <v>85.361500000000007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21671</v>
      </c>
      <c r="P878" t="s">
        <v>58</v>
      </c>
      <c r="Q878" t="s">
        <v>60</v>
      </c>
    </row>
    <row r="879" spans="1:18" x14ac:dyDescent="0.25">
      <c r="A879" t="s">
        <v>30</v>
      </c>
      <c r="B879" t="s">
        <v>38</v>
      </c>
      <c r="C879" t="s">
        <v>49</v>
      </c>
      <c r="D879" t="s">
        <v>57</v>
      </c>
      <c r="E879">
        <v>11</v>
      </c>
      <c r="F879" t="str">
        <f t="shared" si="13"/>
        <v>Average Per Ton1-in-10June Monthly System Peak Day100% Cycling11</v>
      </c>
      <c r="G879">
        <v>0.1876158</v>
      </c>
      <c r="H879">
        <v>0.1876158</v>
      </c>
      <c r="I879">
        <v>82.774199999999993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9073</v>
      </c>
      <c r="P879" t="s">
        <v>58</v>
      </c>
      <c r="Q879" t="s">
        <v>60</v>
      </c>
      <c r="R879" t="s">
        <v>68</v>
      </c>
    </row>
    <row r="880" spans="1:18" x14ac:dyDescent="0.25">
      <c r="A880" t="s">
        <v>28</v>
      </c>
      <c r="B880" t="s">
        <v>38</v>
      </c>
      <c r="C880" t="s">
        <v>49</v>
      </c>
      <c r="D880" t="s">
        <v>57</v>
      </c>
      <c r="E880">
        <v>11</v>
      </c>
      <c r="F880" t="str">
        <f t="shared" si="13"/>
        <v>Average Per Premise1-in-10June Monthly System Peak Day100% Cycling11</v>
      </c>
      <c r="G880">
        <v>0.84246810000000005</v>
      </c>
      <c r="H880">
        <v>0.8424682</v>
      </c>
      <c r="I880">
        <v>82.774199999999993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9073</v>
      </c>
      <c r="P880" t="s">
        <v>58</v>
      </c>
      <c r="Q880" t="s">
        <v>60</v>
      </c>
      <c r="R880" t="s">
        <v>68</v>
      </c>
    </row>
    <row r="881" spans="1:18" x14ac:dyDescent="0.25">
      <c r="A881" t="s">
        <v>29</v>
      </c>
      <c r="B881" t="s">
        <v>38</v>
      </c>
      <c r="C881" t="s">
        <v>49</v>
      </c>
      <c r="D881" t="s">
        <v>57</v>
      </c>
      <c r="E881">
        <v>11</v>
      </c>
      <c r="F881" t="str">
        <f t="shared" si="13"/>
        <v>Average Per Device1-in-10June Monthly System Peak Day100% Cycling11</v>
      </c>
      <c r="G881">
        <v>0.68186559999999996</v>
      </c>
      <c r="H881">
        <v>0.68186559999999996</v>
      </c>
      <c r="I881">
        <v>82.774199999999993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9073</v>
      </c>
      <c r="P881" t="s">
        <v>58</v>
      </c>
      <c r="Q881" t="s">
        <v>60</v>
      </c>
      <c r="R881" t="s">
        <v>68</v>
      </c>
    </row>
    <row r="882" spans="1:18" x14ac:dyDescent="0.25">
      <c r="A882" t="s">
        <v>43</v>
      </c>
      <c r="B882" t="s">
        <v>38</v>
      </c>
      <c r="C882" t="s">
        <v>49</v>
      </c>
      <c r="D882" t="s">
        <v>57</v>
      </c>
      <c r="E882">
        <v>11</v>
      </c>
      <c r="F882" t="str">
        <f t="shared" si="13"/>
        <v>Aggregate1-in-10June Monthly System Peak Day100% Cycling11</v>
      </c>
      <c r="G882">
        <v>7.643713</v>
      </c>
      <c r="H882">
        <v>7.6437140000000001</v>
      </c>
      <c r="I882">
        <v>82.774199999999993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9073</v>
      </c>
      <c r="P882" t="s">
        <v>58</v>
      </c>
      <c r="Q882" t="s">
        <v>60</v>
      </c>
      <c r="R882" t="s">
        <v>68</v>
      </c>
    </row>
    <row r="883" spans="1:18" x14ac:dyDescent="0.25">
      <c r="A883" t="s">
        <v>30</v>
      </c>
      <c r="B883" t="s">
        <v>38</v>
      </c>
      <c r="C883" t="s">
        <v>49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0.27991779999999999</v>
      </c>
      <c r="H883">
        <v>0.27991779999999999</v>
      </c>
      <c r="I883">
        <v>83.878100000000003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12598</v>
      </c>
      <c r="P883" t="s">
        <v>58</v>
      </c>
      <c r="Q883" t="s">
        <v>60</v>
      </c>
      <c r="R883" t="s">
        <v>68</v>
      </c>
    </row>
    <row r="884" spans="1:18" x14ac:dyDescent="0.25">
      <c r="A884" t="s">
        <v>28</v>
      </c>
      <c r="B884" t="s">
        <v>38</v>
      </c>
      <c r="C884" t="s">
        <v>49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1.1453340000000001</v>
      </c>
      <c r="H884">
        <v>1.1453340000000001</v>
      </c>
      <c r="I884">
        <v>83.878100000000003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12598</v>
      </c>
      <c r="P884" t="s">
        <v>58</v>
      </c>
      <c r="Q884" t="s">
        <v>60</v>
      </c>
      <c r="R884" t="s">
        <v>68</v>
      </c>
    </row>
    <row r="885" spans="1:18" x14ac:dyDescent="0.25">
      <c r="A885" t="s">
        <v>29</v>
      </c>
      <c r="B885" t="s">
        <v>38</v>
      </c>
      <c r="C885" t="s">
        <v>49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0.98142580000000001</v>
      </c>
      <c r="H885">
        <v>0.98142569999999996</v>
      </c>
      <c r="I885">
        <v>83.878100000000003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12598</v>
      </c>
      <c r="P885" t="s">
        <v>58</v>
      </c>
      <c r="Q885" t="s">
        <v>60</v>
      </c>
      <c r="R885" t="s">
        <v>68</v>
      </c>
    </row>
    <row r="886" spans="1:18" x14ac:dyDescent="0.25">
      <c r="A886" t="s">
        <v>43</v>
      </c>
      <c r="B886" t="s">
        <v>38</v>
      </c>
      <c r="C886" t="s">
        <v>49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14.42892</v>
      </c>
      <c r="H886">
        <v>14.42892</v>
      </c>
      <c r="I886">
        <v>83.878100000000003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12598</v>
      </c>
      <c r="P886" t="s">
        <v>58</v>
      </c>
      <c r="Q886" t="s">
        <v>60</v>
      </c>
      <c r="R886" t="s">
        <v>68</v>
      </c>
    </row>
    <row r="887" spans="1:18" x14ac:dyDescent="0.25">
      <c r="A887" t="s">
        <v>30</v>
      </c>
      <c r="B887" t="s">
        <v>38</v>
      </c>
      <c r="C887" t="s">
        <v>49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0.24127100000000001</v>
      </c>
      <c r="H887">
        <v>0.24127100000000001</v>
      </c>
      <c r="I887">
        <v>83.415899999999993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21671</v>
      </c>
      <c r="P887" t="s">
        <v>58</v>
      </c>
      <c r="Q887" t="s">
        <v>60</v>
      </c>
    </row>
    <row r="888" spans="1:18" x14ac:dyDescent="0.25">
      <c r="A888" t="s">
        <v>28</v>
      </c>
      <c r="B888" t="s">
        <v>38</v>
      </c>
      <c r="C888" t="s">
        <v>49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1.0274779999999999</v>
      </c>
      <c r="H888">
        <v>1.0274779999999999</v>
      </c>
      <c r="I888">
        <v>83.415899999999993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21671</v>
      </c>
      <c r="P888" t="s">
        <v>58</v>
      </c>
      <c r="Q888" t="s">
        <v>60</v>
      </c>
    </row>
    <row r="889" spans="1:18" x14ac:dyDescent="0.25">
      <c r="A889" t="s">
        <v>29</v>
      </c>
      <c r="B889" t="s">
        <v>38</v>
      </c>
      <c r="C889" t="s">
        <v>49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0.85931170000000001</v>
      </c>
      <c r="H889">
        <v>0.85931170000000001</v>
      </c>
      <c r="I889">
        <v>83.415899999999993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21671</v>
      </c>
      <c r="P889" t="s">
        <v>58</v>
      </c>
      <c r="Q889" t="s">
        <v>60</v>
      </c>
    </row>
    <row r="890" spans="1:18" x14ac:dyDescent="0.25">
      <c r="A890" t="s">
        <v>43</v>
      </c>
      <c r="B890" t="s">
        <v>38</v>
      </c>
      <c r="C890" t="s">
        <v>49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22.266490000000001</v>
      </c>
      <c r="H890">
        <v>22.266490000000001</v>
      </c>
      <c r="I890">
        <v>83.415899999999993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21671</v>
      </c>
      <c r="P890" t="s">
        <v>58</v>
      </c>
      <c r="Q890" t="s">
        <v>60</v>
      </c>
    </row>
    <row r="891" spans="1:18" x14ac:dyDescent="0.25">
      <c r="A891" t="s">
        <v>30</v>
      </c>
      <c r="B891" t="s">
        <v>38</v>
      </c>
      <c r="C891" t="s">
        <v>50</v>
      </c>
      <c r="D891" t="s">
        <v>57</v>
      </c>
      <c r="E891">
        <v>11</v>
      </c>
      <c r="F891" t="str">
        <f t="shared" si="13"/>
        <v>Average Per Ton1-in-10May Monthly System Peak Day100% Cycling11</v>
      </c>
      <c r="G891">
        <v>0.208179</v>
      </c>
      <c r="H891">
        <v>0.208179</v>
      </c>
      <c r="I891">
        <v>87.650300000000001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9073</v>
      </c>
      <c r="P891" t="s">
        <v>58</v>
      </c>
      <c r="Q891" t="s">
        <v>60</v>
      </c>
      <c r="R891" t="s">
        <v>69</v>
      </c>
    </row>
    <row r="892" spans="1:18" x14ac:dyDescent="0.25">
      <c r="A892" t="s">
        <v>28</v>
      </c>
      <c r="B892" t="s">
        <v>38</v>
      </c>
      <c r="C892" t="s">
        <v>50</v>
      </c>
      <c r="D892" t="s">
        <v>57</v>
      </c>
      <c r="E892">
        <v>11</v>
      </c>
      <c r="F892" t="str">
        <f t="shared" si="13"/>
        <v>Average Per Premise1-in-10May Monthly System Peak Day100% Cycling11</v>
      </c>
      <c r="G892">
        <v>0.93480490000000005</v>
      </c>
      <c r="H892">
        <v>0.93480490000000005</v>
      </c>
      <c r="I892">
        <v>87.650300000000001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9073</v>
      </c>
      <c r="P892" t="s">
        <v>58</v>
      </c>
      <c r="Q892" t="s">
        <v>60</v>
      </c>
      <c r="R892" t="s">
        <v>69</v>
      </c>
    </row>
    <row r="893" spans="1:18" x14ac:dyDescent="0.25">
      <c r="A893" t="s">
        <v>29</v>
      </c>
      <c r="B893" t="s">
        <v>38</v>
      </c>
      <c r="C893" t="s">
        <v>50</v>
      </c>
      <c r="D893" t="s">
        <v>57</v>
      </c>
      <c r="E893">
        <v>11</v>
      </c>
      <c r="F893" t="str">
        <f t="shared" si="13"/>
        <v>Average Per Device1-in-10May Monthly System Peak Day100% Cycling11</v>
      </c>
      <c r="G893">
        <v>0.75659989999999999</v>
      </c>
      <c r="H893">
        <v>0.75659989999999999</v>
      </c>
      <c r="I893">
        <v>87.650300000000001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9073</v>
      </c>
      <c r="P893" t="s">
        <v>58</v>
      </c>
      <c r="Q893" t="s">
        <v>60</v>
      </c>
      <c r="R893" t="s">
        <v>69</v>
      </c>
    </row>
    <row r="894" spans="1:18" x14ac:dyDescent="0.25">
      <c r="A894" t="s">
        <v>43</v>
      </c>
      <c r="B894" t="s">
        <v>38</v>
      </c>
      <c r="C894" t="s">
        <v>50</v>
      </c>
      <c r="D894" t="s">
        <v>57</v>
      </c>
      <c r="E894">
        <v>11</v>
      </c>
      <c r="F894" t="str">
        <f t="shared" si="13"/>
        <v>Aggregate1-in-10May Monthly System Peak Day100% Cycling11</v>
      </c>
      <c r="G894">
        <v>8.4814849999999993</v>
      </c>
      <c r="H894">
        <v>8.4814849999999993</v>
      </c>
      <c r="I894">
        <v>87.650300000000001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9073</v>
      </c>
      <c r="P894" t="s">
        <v>58</v>
      </c>
      <c r="Q894" t="s">
        <v>60</v>
      </c>
      <c r="R894" t="s">
        <v>69</v>
      </c>
    </row>
    <row r="895" spans="1:18" x14ac:dyDescent="0.25">
      <c r="A895" t="s">
        <v>30</v>
      </c>
      <c r="B895" t="s">
        <v>38</v>
      </c>
      <c r="C895" t="s">
        <v>50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0.2965218</v>
      </c>
      <c r="H895">
        <v>0.2965218</v>
      </c>
      <c r="I895">
        <v>88.443700000000007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12598</v>
      </c>
      <c r="P895" t="s">
        <v>58</v>
      </c>
      <c r="Q895" t="s">
        <v>60</v>
      </c>
      <c r="R895" t="s">
        <v>69</v>
      </c>
    </row>
    <row r="896" spans="1:18" x14ac:dyDescent="0.25">
      <c r="A896" t="s">
        <v>28</v>
      </c>
      <c r="B896" t="s">
        <v>38</v>
      </c>
      <c r="C896" t="s">
        <v>50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1.213273</v>
      </c>
      <c r="H896">
        <v>1.213273</v>
      </c>
      <c r="I896">
        <v>88.443700000000007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12598</v>
      </c>
      <c r="P896" t="s">
        <v>58</v>
      </c>
      <c r="Q896" t="s">
        <v>60</v>
      </c>
      <c r="R896" t="s">
        <v>69</v>
      </c>
    </row>
    <row r="897" spans="1:18" x14ac:dyDescent="0.25">
      <c r="A897" t="s">
        <v>29</v>
      </c>
      <c r="B897" t="s">
        <v>38</v>
      </c>
      <c r="C897" t="s">
        <v>50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1.039641</v>
      </c>
      <c r="H897">
        <v>1.039641</v>
      </c>
      <c r="I897">
        <v>88.443700000000007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12598</v>
      </c>
      <c r="P897" t="s">
        <v>58</v>
      </c>
      <c r="Q897" t="s">
        <v>60</v>
      </c>
      <c r="R897" t="s">
        <v>69</v>
      </c>
    </row>
    <row r="898" spans="1:18" x14ac:dyDescent="0.25">
      <c r="A898" t="s">
        <v>43</v>
      </c>
      <c r="B898" t="s">
        <v>38</v>
      </c>
      <c r="C898" t="s">
        <v>50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15.28481</v>
      </c>
      <c r="H898">
        <v>15.28481</v>
      </c>
      <c r="I898">
        <v>88.443700000000007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12598</v>
      </c>
      <c r="P898" t="s">
        <v>58</v>
      </c>
      <c r="Q898" t="s">
        <v>60</v>
      </c>
      <c r="R898" t="s">
        <v>69</v>
      </c>
    </row>
    <row r="899" spans="1:18" x14ac:dyDescent="0.25">
      <c r="A899" t="s">
        <v>30</v>
      </c>
      <c r="B899" t="s">
        <v>38</v>
      </c>
      <c r="C899" t="s">
        <v>50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0.25953270000000001</v>
      </c>
      <c r="H899">
        <v>0.25953270000000001</v>
      </c>
      <c r="I899">
        <v>88.111500000000007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21671</v>
      </c>
      <c r="P899" t="s">
        <v>58</v>
      </c>
      <c r="Q899" t="s">
        <v>60</v>
      </c>
    </row>
    <row r="900" spans="1:18" x14ac:dyDescent="0.25">
      <c r="A900" t="s">
        <v>28</v>
      </c>
      <c r="B900" t="s">
        <v>38</v>
      </c>
      <c r="C900" t="s">
        <v>50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1.105248</v>
      </c>
      <c r="H900">
        <v>1.105248</v>
      </c>
      <c r="I900">
        <v>88.111500000000007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21671</v>
      </c>
      <c r="P900" t="s">
        <v>58</v>
      </c>
      <c r="Q900" t="s">
        <v>60</v>
      </c>
    </row>
    <row r="901" spans="1:18" x14ac:dyDescent="0.25">
      <c r="A901" t="s">
        <v>29</v>
      </c>
      <c r="B901" t="s">
        <v>38</v>
      </c>
      <c r="C901" t="s">
        <v>50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0.92435270000000003</v>
      </c>
      <c r="H901">
        <v>0.92435270000000003</v>
      </c>
      <c r="I901">
        <v>88.111500000000007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21671</v>
      </c>
      <c r="P901" t="s">
        <v>58</v>
      </c>
      <c r="Q901" t="s">
        <v>60</v>
      </c>
    </row>
    <row r="902" spans="1:18" x14ac:dyDescent="0.25">
      <c r="A902" t="s">
        <v>43</v>
      </c>
      <c r="B902" t="s">
        <v>38</v>
      </c>
      <c r="C902" t="s">
        <v>50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23.951830000000001</v>
      </c>
      <c r="H902">
        <v>23.951830000000001</v>
      </c>
      <c r="I902">
        <v>88.111500000000007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21671</v>
      </c>
      <c r="P902" t="s">
        <v>58</v>
      </c>
      <c r="Q902" t="s">
        <v>60</v>
      </c>
    </row>
    <row r="903" spans="1:18" x14ac:dyDescent="0.25">
      <c r="A903" t="s">
        <v>30</v>
      </c>
      <c r="B903" t="s">
        <v>38</v>
      </c>
      <c r="C903" t="s">
        <v>51</v>
      </c>
      <c r="D903" t="s">
        <v>57</v>
      </c>
      <c r="E903">
        <v>11</v>
      </c>
      <c r="F903" t="str">
        <f t="shared" si="14"/>
        <v>Average Per Ton1-in-10October Monthly System Peak Day100% Cycling11</v>
      </c>
      <c r="G903">
        <v>0.21090239999999999</v>
      </c>
      <c r="H903">
        <v>0.21090239999999999</v>
      </c>
      <c r="I903">
        <v>87.269599999999997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9073</v>
      </c>
      <c r="P903" t="s">
        <v>58</v>
      </c>
      <c r="Q903" t="s">
        <v>60</v>
      </c>
      <c r="R903" t="s">
        <v>70</v>
      </c>
    </row>
    <row r="904" spans="1:18" x14ac:dyDescent="0.25">
      <c r="A904" t="s">
        <v>28</v>
      </c>
      <c r="B904" t="s">
        <v>38</v>
      </c>
      <c r="C904" t="s">
        <v>51</v>
      </c>
      <c r="D904" t="s">
        <v>57</v>
      </c>
      <c r="E904">
        <v>11</v>
      </c>
      <c r="F904" t="str">
        <f t="shared" si="14"/>
        <v>Average Per Premise1-in-10October Monthly System Peak Day100% Cycling11</v>
      </c>
      <c r="G904">
        <v>0.94703369999999998</v>
      </c>
      <c r="H904">
        <v>0.94703369999999998</v>
      </c>
      <c r="I904">
        <v>87.269599999999997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9073</v>
      </c>
      <c r="P904" t="s">
        <v>58</v>
      </c>
      <c r="Q904" t="s">
        <v>60</v>
      </c>
      <c r="R904" t="s">
        <v>70</v>
      </c>
    </row>
    <row r="905" spans="1:18" x14ac:dyDescent="0.25">
      <c r="A905" t="s">
        <v>29</v>
      </c>
      <c r="B905" t="s">
        <v>38</v>
      </c>
      <c r="C905" t="s">
        <v>51</v>
      </c>
      <c r="D905" t="s">
        <v>57</v>
      </c>
      <c r="E905">
        <v>11</v>
      </c>
      <c r="F905" t="str">
        <f t="shared" si="14"/>
        <v>Average Per Device1-in-10October Monthly System Peak Day100% Cycling11</v>
      </c>
      <c r="G905">
        <v>0.76649750000000005</v>
      </c>
      <c r="H905">
        <v>0.76649750000000005</v>
      </c>
      <c r="I905">
        <v>87.269599999999997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9073</v>
      </c>
      <c r="P905" t="s">
        <v>58</v>
      </c>
      <c r="Q905" t="s">
        <v>60</v>
      </c>
      <c r="R905" t="s">
        <v>70</v>
      </c>
    </row>
    <row r="906" spans="1:18" x14ac:dyDescent="0.25">
      <c r="A906" t="s">
        <v>43</v>
      </c>
      <c r="B906" t="s">
        <v>38</v>
      </c>
      <c r="C906" t="s">
        <v>51</v>
      </c>
      <c r="D906" t="s">
        <v>57</v>
      </c>
      <c r="E906">
        <v>11</v>
      </c>
      <c r="F906" t="str">
        <f t="shared" si="14"/>
        <v>Aggregate1-in-10October Monthly System Peak Day100% Cycling11</v>
      </c>
      <c r="G906">
        <v>8.5924370000000003</v>
      </c>
      <c r="H906">
        <v>8.5924370000000003</v>
      </c>
      <c r="I906">
        <v>87.269599999999997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9073</v>
      </c>
      <c r="P906" t="s">
        <v>58</v>
      </c>
      <c r="Q906" t="s">
        <v>60</v>
      </c>
      <c r="R906" t="s">
        <v>70</v>
      </c>
    </row>
    <row r="907" spans="1:18" x14ac:dyDescent="0.25">
      <c r="A907" t="s">
        <v>30</v>
      </c>
      <c r="B907" t="s">
        <v>38</v>
      </c>
      <c r="C907" t="s">
        <v>51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0.29914030000000003</v>
      </c>
      <c r="H907">
        <v>0.29914030000000003</v>
      </c>
      <c r="I907">
        <v>88.375799999999998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12598</v>
      </c>
      <c r="P907" t="s">
        <v>58</v>
      </c>
      <c r="Q907" t="s">
        <v>60</v>
      </c>
      <c r="R907" t="s">
        <v>70</v>
      </c>
    </row>
    <row r="908" spans="1:18" x14ac:dyDescent="0.25">
      <c r="A908" t="s">
        <v>28</v>
      </c>
      <c r="B908" t="s">
        <v>38</v>
      </c>
      <c r="C908" t="s">
        <v>51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1.2239869999999999</v>
      </c>
      <c r="H908">
        <v>1.2239869999999999</v>
      </c>
      <c r="I908">
        <v>88.375799999999998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12598</v>
      </c>
      <c r="P908" t="s">
        <v>58</v>
      </c>
      <c r="Q908" t="s">
        <v>60</v>
      </c>
      <c r="R908" t="s">
        <v>70</v>
      </c>
    </row>
    <row r="909" spans="1:18" x14ac:dyDescent="0.25">
      <c r="A909" t="s">
        <v>29</v>
      </c>
      <c r="B909" t="s">
        <v>38</v>
      </c>
      <c r="C909" t="s">
        <v>51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1.0488219999999999</v>
      </c>
      <c r="H909">
        <v>1.0488219999999999</v>
      </c>
      <c r="I909">
        <v>88.375799999999998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12598</v>
      </c>
      <c r="P909" t="s">
        <v>58</v>
      </c>
      <c r="Q909" t="s">
        <v>60</v>
      </c>
      <c r="R909" t="s">
        <v>70</v>
      </c>
    </row>
    <row r="910" spans="1:18" x14ac:dyDescent="0.25">
      <c r="A910" t="s">
        <v>43</v>
      </c>
      <c r="B910" t="s">
        <v>38</v>
      </c>
      <c r="C910" t="s">
        <v>51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15.419790000000001</v>
      </c>
      <c r="H910">
        <v>15.419790000000001</v>
      </c>
      <c r="I910">
        <v>88.375799999999998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12598</v>
      </c>
      <c r="P910" t="s">
        <v>58</v>
      </c>
      <c r="Q910" t="s">
        <v>60</v>
      </c>
      <c r="R910" t="s">
        <v>70</v>
      </c>
    </row>
    <row r="911" spans="1:18" x14ac:dyDescent="0.25">
      <c r="A911" t="s">
        <v>30</v>
      </c>
      <c r="B911" t="s">
        <v>38</v>
      </c>
      <c r="C911" t="s">
        <v>51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0.26219510000000001</v>
      </c>
      <c r="H911">
        <v>0.26219510000000001</v>
      </c>
      <c r="I911">
        <v>87.912599999999998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21671</v>
      </c>
      <c r="P911" t="s">
        <v>58</v>
      </c>
      <c r="Q911" t="s">
        <v>60</v>
      </c>
    </row>
    <row r="912" spans="1:18" x14ac:dyDescent="0.25">
      <c r="A912" t="s">
        <v>28</v>
      </c>
      <c r="B912" t="s">
        <v>38</v>
      </c>
      <c r="C912" t="s">
        <v>51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1.1165860000000001</v>
      </c>
      <c r="H912">
        <v>1.1165860000000001</v>
      </c>
      <c r="I912">
        <v>87.912599999999998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21671</v>
      </c>
      <c r="P912" t="s">
        <v>58</v>
      </c>
      <c r="Q912" t="s">
        <v>60</v>
      </c>
    </row>
    <row r="913" spans="1:18" x14ac:dyDescent="0.25">
      <c r="A913" t="s">
        <v>29</v>
      </c>
      <c r="B913" t="s">
        <v>38</v>
      </c>
      <c r="C913" t="s">
        <v>51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0.93383519999999998</v>
      </c>
      <c r="H913">
        <v>0.93383530000000003</v>
      </c>
      <c r="I913">
        <v>87.912599999999998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21671</v>
      </c>
      <c r="P913" t="s">
        <v>58</v>
      </c>
      <c r="Q913" t="s">
        <v>60</v>
      </c>
    </row>
    <row r="914" spans="1:18" x14ac:dyDescent="0.25">
      <c r="A914" t="s">
        <v>43</v>
      </c>
      <c r="B914" t="s">
        <v>38</v>
      </c>
      <c r="C914" t="s">
        <v>51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24.19754</v>
      </c>
      <c r="H914">
        <v>24.19754</v>
      </c>
      <c r="I914">
        <v>87.912599999999998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21671</v>
      </c>
      <c r="P914" t="s">
        <v>58</v>
      </c>
      <c r="Q914" t="s">
        <v>60</v>
      </c>
    </row>
    <row r="915" spans="1:18" x14ac:dyDescent="0.25">
      <c r="A915" t="s">
        <v>30</v>
      </c>
      <c r="B915" t="s">
        <v>38</v>
      </c>
      <c r="C915" t="s">
        <v>52</v>
      </c>
      <c r="D915" t="s">
        <v>57</v>
      </c>
      <c r="E915">
        <v>11</v>
      </c>
      <c r="F915" t="str">
        <f t="shared" si="14"/>
        <v>Average Per Ton1-in-10September Monthly System Peak Day100% Cycling11</v>
      </c>
      <c r="G915">
        <v>0.25192110000000001</v>
      </c>
      <c r="H915">
        <v>0.25192120000000001</v>
      </c>
      <c r="I915">
        <v>93.265000000000001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9073</v>
      </c>
      <c r="P915" t="s">
        <v>58</v>
      </c>
      <c r="Q915" t="s">
        <v>60</v>
      </c>
      <c r="R915" t="s">
        <v>71</v>
      </c>
    </row>
    <row r="916" spans="1:18" x14ac:dyDescent="0.25">
      <c r="A916" t="s">
        <v>28</v>
      </c>
      <c r="B916" t="s">
        <v>38</v>
      </c>
      <c r="C916" t="s">
        <v>52</v>
      </c>
      <c r="D916" t="s">
        <v>57</v>
      </c>
      <c r="E916">
        <v>11</v>
      </c>
      <c r="F916" t="str">
        <f t="shared" si="14"/>
        <v>Average Per Premise1-in-10September Monthly System Peak Day100% Cycling11</v>
      </c>
      <c r="G916">
        <v>1.131224</v>
      </c>
      <c r="H916">
        <v>1.131224</v>
      </c>
      <c r="I916">
        <v>93.265000000000001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9073</v>
      </c>
      <c r="P916" t="s">
        <v>58</v>
      </c>
      <c r="Q916" t="s">
        <v>60</v>
      </c>
      <c r="R916" t="s">
        <v>71</v>
      </c>
    </row>
    <row r="917" spans="1:18" x14ac:dyDescent="0.25">
      <c r="A917" t="s">
        <v>29</v>
      </c>
      <c r="B917" t="s">
        <v>38</v>
      </c>
      <c r="C917" t="s">
        <v>52</v>
      </c>
      <c r="D917" t="s">
        <v>57</v>
      </c>
      <c r="E917">
        <v>11</v>
      </c>
      <c r="F917" t="str">
        <f t="shared" si="14"/>
        <v>Average Per Device1-in-10September Monthly System Peak Day100% Cycling11</v>
      </c>
      <c r="G917">
        <v>0.91557500000000003</v>
      </c>
      <c r="H917">
        <v>0.91557500000000003</v>
      </c>
      <c r="I917">
        <v>93.265000000000001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9073</v>
      </c>
      <c r="P917" t="s">
        <v>58</v>
      </c>
      <c r="Q917" t="s">
        <v>60</v>
      </c>
      <c r="R917" t="s">
        <v>71</v>
      </c>
    </row>
    <row r="918" spans="1:18" x14ac:dyDescent="0.25">
      <c r="A918" t="s">
        <v>43</v>
      </c>
      <c r="B918" t="s">
        <v>38</v>
      </c>
      <c r="C918" t="s">
        <v>52</v>
      </c>
      <c r="D918" t="s">
        <v>57</v>
      </c>
      <c r="E918">
        <v>11</v>
      </c>
      <c r="F918" t="str">
        <f t="shared" si="14"/>
        <v>Aggregate1-in-10September Monthly System Peak Day100% Cycling11</v>
      </c>
      <c r="G918">
        <v>10.2636</v>
      </c>
      <c r="H918">
        <v>10.2636</v>
      </c>
      <c r="I918">
        <v>93.265000000000001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9073</v>
      </c>
      <c r="P918" t="s">
        <v>58</v>
      </c>
      <c r="Q918" t="s">
        <v>60</v>
      </c>
      <c r="R918" t="s">
        <v>71</v>
      </c>
    </row>
    <row r="919" spans="1:18" x14ac:dyDescent="0.25">
      <c r="A919" t="s">
        <v>30</v>
      </c>
      <c r="B919" t="s">
        <v>38</v>
      </c>
      <c r="C919" t="s">
        <v>52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0.33459990000000001</v>
      </c>
      <c r="H919">
        <v>0.33459990000000001</v>
      </c>
      <c r="I919">
        <v>94.993399999999994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12598</v>
      </c>
      <c r="P919" t="s">
        <v>58</v>
      </c>
      <c r="Q919" t="s">
        <v>60</v>
      </c>
      <c r="R919" t="s">
        <v>71</v>
      </c>
    </row>
    <row r="920" spans="1:18" x14ac:dyDescent="0.25">
      <c r="A920" t="s">
        <v>28</v>
      </c>
      <c r="B920" t="s">
        <v>38</v>
      </c>
      <c r="C920" t="s">
        <v>52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1.369076</v>
      </c>
      <c r="H920">
        <v>1.369076</v>
      </c>
      <c r="I920">
        <v>94.993399999999994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12598</v>
      </c>
      <c r="P920" t="s">
        <v>58</v>
      </c>
      <c r="Q920" t="s">
        <v>60</v>
      </c>
      <c r="R920" t="s">
        <v>71</v>
      </c>
    </row>
    <row r="921" spans="1:18" x14ac:dyDescent="0.25">
      <c r="A921" t="s">
        <v>29</v>
      </c>
      <c r="B921" t="s">
        <v>38</v>
      </c>
      <c r="C921" t="s">
        <v>52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1.1731480000000001</v>
      </c>
      <c r="H921">
        <v>1.1731480000000001</v>
      </c>
      <c r="I921">
        <v>94.993399999999994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12598</v>
      </c>
      <c r="P921" t="s">
        <v>58</v>
      </c>
      <c r="Q921" t="s">
        <v>60</v>
      </c>
      <c r="R921" t="s">
        <v>71</v>
      </c>
    </row>
    <row r="922" spans="1:18" x14ac:dyDescent="0.25">
      <c r="A922" t="s">
        <v>43</v>
      </c>
      <c r="B922" t="s">
        <v>38</v>
      </c>
      <c r="C922" t="s">
        <v>52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17.247620000000001</v>
      </c>
      <c r="H922">
        <v>17.247620000000001</v>
      </c>
      <c r="I922">
        <v>94.993399999999994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12598</v>
      </c>
      <c r="P922" t="s">
        <v>58</v>
      </c>
      <c r="Q922" t="s">
        <v>60</v>
      </c>
      <c r="R922" t="s">
        <v>71</v>
      </c>
    </row>
    <row r="923" spans="1:18" x14ac:dyDescent="0.25">
      <c r="A923" t="s">
        <v>30</v>
      </c>
      <c r="B923" t="s">
        <v>38</v>
      </c>
      <c r="C923" t="s">
        <v>52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0.29998229999999998</v>
      </c>
      <c r="H923">
        <v>0.29998229999999998</v>
      </c>
      <c r="I923">
        <v>94.2697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21671</v>
      </c>
      <c r="P923" t="s">
        <v>58</v>
      </c>
      <c r="Q923" t="s">
        <v>60</v>
      </c>
    </row>
    <row r="924" spans="1:18" x14ac:dyDescent="0.25">
      <c r="A924" t="s">
        <v>28</v>
      </c>
      <c r="B924" t="s">
        <v>38</v>
      </c>
      <c r="C924" t="s">
        <v>52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1.2775069999999999</v>
      </c>
      <c r="H924">
        <v>1.2775069999999999</v>
      </c>
      <c r="I924">
        <v>94.2697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21671</v>
      </c>
      <c r="P924" t="s">
        <v>58</v>
      </c>
      <c r="Q924" t="s">
        <v>60</v>
      </c>
    </row>
    <row r="925" spans="1:18" x14ac:dyDescent="0.25">
      <c r="A925" t="s">
        <v>29</v>
      </c>
      <c r="B925" t="s">
        <v>38</v>
      </c>
      <c r="C925" t="s">
        <v>52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1.0684180000000001</v>
      </c>
      <c r="H925">
        <v>1.0684180000000001</v>
      </c>
      <c r="I925">
        <v>94.2697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21671</v>
      </c>
      <c r="P925" t="s">
        <v>58</v>
      </c>
      <c r="Q925" t="s">
        <v>60</v>
      </c>
    </row>
    <row r="926" spans="1:18" x14ac:dyDescent="0.25">
      <c r="A926" t="s">
        <v>43</v>
      </c>
      <c r="B926" t="s">
        <v>38</v>
      </c>
      <c r="C926" t="s">
        <v>52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27.684850000000001</v>
      </c>
      <c r="H926">
        <v>27.684850000000001</v>
      </c>
      <c r="I926">
        <v>94.2697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21671</v>
      </c>
      <c r="P926" t="s">
        <v>58</v>
      </c>
      <c r="Q926" t="s">
        <v>60</v>
      </c>
    </row>
    <row r="927" spans="1:18" x14ac:dyDescent="0.25">
      <c r="A927" t="s">
        <v>30</v>
      </c>
      <c r="B927" t="s">
        <v>38</v>
      </c>
      <c r="C927" t="s">
        <v>47</v>
      </c>
      <c r="D927" t="s">
        <v>57</v>
      </c>
      <c r="E927">
        <v>12</v>
      </c>
      <c r="F927" t="str">
        <f t="shared" si="14"/>
        <v>Average Per Ton1-in-10August Monthly System Peak Day100% Cycling12</v>
      </c>
      <c r="G927">
        <v>0.26837620000000001</v>
      </c>
      <c r="H927">
        <v>0.26837620000000001</v>
      </c>
      <c r="I927">
        <v>89.191699999999997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9073</v>
      </c>
      <c r="P927" t="s">
        <v>58</v>
      </c>
      <c r="Q927" t="s">
        <v>60</v>
      </c>
      <c r="R927" t="s">
        <v>66</v>
      </c>
    </row>
    <row r="928" spans="1:18" x14ac:dyDescent="0.25">
      <c r="A928" t="s">
        <v>28</v>
      </c>
      <c r="B928" t="s">
        <v>38</v>
      </c>
      <c r="C928" t="s">
        <v>47</v>
      </c>
      <c r="D928" t="s">
        <v>57</v>
      </c>
      <c r="E928">
        <v>12</v>
      </c>
      <c r="F928" t="str">
        <f t="shared" si="14"/>
        <v>Average Per Premise1-in-10August Monthly System Peak Day100% Cycling12</v>
      </c>
      <c r="G928">
        <v>1.205114</v>
      </c>
      <c r="H928">
        <v>1.205114</v>
      </c>
      <c r="I928">
        <v>89.191699999999997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9073</v>
      </c>
      <c r="P928" t="s">
        <v>58</v>
      </c>
      <c r="Q928" t="s">
        <v>60</v>
      </c>
      <c r="R928" t="s">
        <v>66</v>
      </c>
    </row>
    <row r="929" spans="1:18" x14ac:dyDescent="0.25">
      <c r="A929" t="s">
        <v>29</v>
      </c>
      <c r="B929" t="s">
        <v>38</v>
      </c>
      <c r="C929" t="s">
        <v>47</v>
      </c>
      <c r="D929" t="s">
        <v>57</v>
      </c>
      <c r="E929">
        <v>12</v>
      </c>
      <c r="F929" t="str">
        <f t="shared" si="14"/>
        <v>Average Per Device1-in-10August Monthly System Peak Day100% Cycling12</v>
      </c>
      <c r="G929">
        <v>0.97537890000000005</v>
      </c>
      <c r="H929">
        <v>0.97537890000000005</v>
      </c>
      <c r="I929">
        <v>89.191699999999997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9073</v>
      </c>
      <c r="P929" t="s">
        <v>58</v>
      </c>
      <c r="Q929" t="s">
        <v>60</v>
      </c>
      <c r="R929" t="s">
        <v>66</v>
      </c>
    </row>
    <row r="930" spans="1:18" x14ac:dyDescent="0.25">
      <c r="A930" t="s">
        <v>43</v>
      </c>
      <c r="B930" t="s">
        <v>38</v>
      </c>
      <c r="C930" t="s">
        <v>47</v>
      </c>
      <c r="D930" t="s">
        <v>57</v>
      </c>
      <c r="E930">
        <v>12</v>
      </c>
      <c r="F930" t="str">
        <f t="shared" si="14"/>
        <v>Aggregate1-in-10August Monthly System Peak Day100% Cycling12</v>
      </c>
      <c r="G930">
        <v>10.933999999999999</v>
      </c>
      <c r="H930">
        <v>10.933999999999999</v>
      </c>
      <c r="I930">
        <v>89.191699999999997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9073</v>
      </c>
      <c r="P930" t="s">
        <v>58</v>
      </c>
      <c r="Q930" t="s">
        <v>60</v>
      </c>
      <c r="R930" t="s">
        <v>66</v>
      </c>
    </row>
    <row r="931" spans="1:18" x14ac:dyDescent="0.25">
      <c r="A931" t="s">
        <v>30</v>
      </c>
      <c r="B931" t="s">
        <v>38</v>
      </c>
      <c r="C931" t="s">
        <v>47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0.38368219999999997</v>
      </c>
      <c r="H931">
        <v>0.38368219999999997</v>
      </c>
      <c r="I931">
        <v>90.187700000000007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12598</v>
      </c>
      <c r="P931" t="s">
        <v>58</v>
      </c>
      <c r="Q931" t="s">
        <v>60</v>
      </c>
      <c r="R931" t="s">
        <v>66</v>
      </c>
    </row>
    <row r="932" spans="1:18" x14ac:dyDescent="0.25">
      <c r="A932" t="s">
        <v>28</v>
      </c>
      <c r="B932" t="s">
        <v>38</v>
      </c>
      <c r="C932" t="s">
        <v>47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1.5699050000000001</v>
      </c>
      <c r="H932">
        <v>1.5699050000000001</v>
      </c>
      <c r="I932">
        <v>90.187700000000007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12598</v>
      </c>
      <c r="P932" t="s">
        <v>58</v>
      </c>
      <c r="Q932" t="s">
        <v>60</v>
      </c>
      <c r="R932" t="s">
        <v>66</v>
      </c>
    </row>
    <row r="933" spans="1:18" x14ac:dyDescent="0.25">
      <c r="A933" t="s">
        <v>29</v>
      </c>
      <c r="B933" t="s">
        <v>38</v>
      </c>
      <c r="C933" t="s">
        <v>47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1.3452360000000001</v>
      </c>
      <c r="H933">
        <v>1.3452360000000001</v>
      </c>
      <c r="I933">
        <v>90.187700000000007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12598</v>
      </c>
      <c r="P933" t="s">
        <v>58</v>
      </c>
      <c r="Q933" t="s">
        <v>60</v>
      </c>
      <c r="R933" t="s">
        <v>66</v>
      </c>
    </row>
    <row r="934" spans="1:18" x14ac:dyDescent="0.25">
      <c r="A934" t="s">
        <v>43</v>
      </c>
      <c r="B934" t="s">
        <v>38</v>
      </c>
      <c r="C934" t="s">
        <v>47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19.777670000000001</v>
      </c>
      <c r="H934">
        <v>19.777670000000001</v>
      </c>
      <c r="I934">
        <v>90.187700000000007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12598</v>
      </c>
      <c r="P934" t="s">
        <v>58</v>
      </c>
      <c r="Q934" t="s">
        <v>60</v>
      </c>
      <c r="R934" t="s">
        <v>66</v>
      </c>
    </row>
    <row r="935" spans="1:18" x14ac:dyDescent="0.25">
      <c r="A935" t="s">
        <v>30</v>
      </c>
      <c r="B935" t="s">
        <v>38</v>
      </c>
      <c r="C935" t="s">
        <v>47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0.33540360000000002</v>
      </c>
      <c r="H935">
        <v>0.33540360000000002</v>
      </c>
      <c r="I935">
        <v>89.770700000000005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21671</v>
      </c>
      <c r="P935" t="s">
        <v>58</v>
      </c>
      <c r="Q935" t="s">
        <v>60</v>
      </c>
    </row>
    <row r="936" spans="1:18" x14ac:dyDescent="0.25">
      <c r="A936" t="s">
        <v>28</v>
      </c>
      <c r="B936" t="s">
        <v>38</v>
      </c>
      <c r="C936" t="s">
        <v>47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1.4283520000000001</v>
      </c>
      <c r="H936">
        <v>1.4283520000000001</v>
      </c>
      <c r="I936">
        <v>89.770700000000005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21671</v>
      </c>
      <c r="P936" t="s">
        <v>58</v>
      </c>
      <c r="Q936" t="s">
        <v>60</v>
      </c>
    </row>
    <row r="937" spans="1:18" x14ac:dyDescent="0.25">
      <c r="A937" t="s">
        <v>29</v>
      </c>
      <c r="B937" t="s">
        <v>38</v>
      </c>
      <c r="C937" t="s">
        <v>47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1.1945749999999999</v>
      </c>
      <c r="H937">
        <v>1.1945749999999999</v>
      </c>
      <c r="I937">
        <v>89.770700000000005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21671</v>
      </c>
      <c r="P937" t="s">
        <v>58</v>
      </c>
      <c r="Q937" t="s">
        <v>60</v>
      </c>
    </row>
    <row r="938" spans="1:18" x14ac:dyDescent="0.25">
      <c r="A938" t="s">
        <v>43</v>
      </c>
      <c r="B938" t="s">
        <v>38</v>
      </c>
      <c r="C938" t="s">
        <v>47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30.95383</v>
      </c>
      <c r="H938">
        <v>30.95382</v>
      </c>
      <c r="I938">
        <v>89.770700000000005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21671</v>
      </c>
      <c r="P938" t="s">
        <v>58</v>
      </c>
      <c r="Q938" t="s">
        <v>60</v>
      </c>
    </row>
    <row r="939" spans="1:18" x14ac:dyDescent="0.25">
      <c r="A939" t="s">
        <v>30</v>
      </c>
      <c r="B939" t="s">
        <v>38</v>
      </c>
      <c r="C939" t="s">
        <v>37</v>
      </c>
      <c r="D939" t="s">
        <v>57</v>
      </c>
      <c r="E939">
        <v>12</v>
      </c>
      <c r="F939" t="str">
        <f t="shared" si="14"/>
        <v>Average Per Ton1-in-10August Typical Event Day100% Cycling12</v>
      </c>
      <c r="G939">
        <v>0.25991029999999998</v>
      </c>
      <c r="H939">
        <v>0.25991039999999999</v>
      </c>
      <c r="I939">
        <v>90.030799999999999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9073</v>
      </c>
      <c r="P939" t="s">
        <v>58</v>
      </c>
      <c r="Q939" t="s">
        <v>60</v>
      </c>
      <c r="R939" t="s">
        <v>66</v>
      </c>
    </row>
    <row r="940" spans="1:18" x14ac:dyDescent="0.25">
      <c r="A940" t="s">
        <v>28</v>
      </c>
      <c r="B940" t="s">
        <v>38</v>
      </c>
      <c r="C940" t="s">
        <v>37</v>
      </c>
      <c r="D940" t="s">
        <v>57</v>
      </c>
      <c r="E940">
        <v>12</v>
      </c>
      <c r="F940" t="str">
        <f t="shared" si="14"/>
        <v>Average Per Premise1-in-10August Typical Event Day100% Cycling12</v>
      </c>
      <c r="G940">
        <v>1.1670990000000001</v>
      </c>
      <c r="H940">
        <v>1.1670990000000001</v>
      </c>
      <c r="I940">
        <v>90.030799999999999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9073</v>
      </c>
      <c r="P940" t="s">
        <v>58</v>
      </c>
      <c r="Q940" t="s">
        <v>60</v>
      </c>
      <c r="R940" t="s">
        <v>66</v>
      </c>
    </row>
    <row r="941" spans="1:18" x14ac:dyDescent="0.25">
      <c r="A941" t="s">
        <v>29</v>
      </c>
      <c r="B941" t="s">
        <v>38</v>
      </c>
      <c r="C941" t="s">
        <v>37</v>
      </c>
      <c r="D941" t="s">
        <v>57</v>
      </c>
      <c r="E941">
        <v>12</v>
      </c>
      <c r="F941" t="str">
        <f t="shared" si="14"/>
        <v>Average Per Device1-in-10August Typical Event Day100% Cycling12</v>
      </c>
      <c r="G941">
        <v>0.94461070000000003</v>
      </c>
      <c r="H941">
        <v>0.94461070000000003</v>
      </c>
      <c r="I941">
        <v>90.030799999999999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9073</v>
      </c>
      <c r="P941" t="s">
        <v>58</v>
      </c>
      <c r="Q941" t="s">
        <v>60</v>
      </c>
      <c r="R941" t="s">
        <v>66</v>
      </c>
    </row>
    <row r="942" spans="1:18" x14ac:dyDescent="0.25">
      <c r="A942" t="s">
        <v>43</v>
      </c>
      <c r="B942" t="s">
        <v>38</v>
      </c>
      <c r="C942" t="s">
        <v>37</v>
      </c>
      <c r="D942" t="s">
        <v>57</v>
      </c>
      <c r="E942">
        <v>12</v>
      </c>
      <c r="F942" t="str">
        <f t="shared" si="14"/>
        <v>Aggregate1-in-10August Typical Event Day100% Cycling12</v>
      </c>
      <c r="G942">
        <v>10.589090000000001</v>
      </c>
      <c r="H942">
        <v>10.589090000000001</v>
      </c>
      <c r="I942">
        <v>90.030799999999999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9073</v>
      </c>
      <c r="P942" t="s">
        <v>58</v>
      </c>
      <c r="Q942" t="s">
        <v>60</v>
      </c>
      <c r="R942" t="s">
        <v>66</v>
      </c>
    </row>
    <row r="943" spans="1:18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0.37698419999999999</v>
      </c>
      <c r="H943">
        <v>0.37698429999999999</v>
      </c>
      <c r="I943">
        <v>91.342200000000005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12598</v>
      </c>
      <c r="P943" t="s">
        <v>58</v>
      </c>
      <c r="Q943" t="s">
        <v>60</v>
      </c>
      <c r="R943" t="s">
        <v>66</v>
      </c>
    </row>
    <row r="944" spans="1:18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1.5424990000000001</v>
      </c>
      <c r="H944">
        <v>1.5424990000000001</v>
      </c>
      <c r="I944">
        <v>91.342200000000005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12598</v>
      </c>
      <c r="P944" t="s">
        <v>58</v>
      </c>
      <c r="Q944" t="s">
        <v>60</v>
      </c>
      <c r="R944" t="s">
        <v>66</v>
      </c>
    </row>
    <row r="945" spans="1:18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1.321753</v>
      </c>
      <c r="H945">
        <v>1.321753</v>
      </c>
      <c r="I945">
        <v>91.342200000000005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12598</v>
      </c>
      <c r="P945" t="s">
        <v>58</v>
      </c>
      <c r="Q945" t="s">
        <v>60</v>
      </c>
      <c r="R945" t="s">
        <v>66</v>
      </c>
    </row>
    <row r="946" spans="1:18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19.432410000000001</v>
      </c>
      <c r="H946">
        <v>19.432410000000001</v>
      </c>
      <c r="I946">
        <v>91.342200000000005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12598</v>
      </c>
      <c r="P946" t="s">
        <v>58</v>
      </c>
      <c r="Q946" t="s">
        <v>60</v>
      </c>
      <c r="R946" t="s">
        <v>66</v>
      </c>
    </row>
    <row r="947" spans="1:18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0.32796540000000002</v>
      </c>
      <c r="H947">
        <v>0.32796540000000002</v>
      </c>
      <c r="I947">
        <v>90.793099999999995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21671</v>
      </c>
      <c r="P947" t="s">
        <v>58</v>
      </c>
      <c r="Q947" t="s">
        <v>60</v>
      </c>
    </row>
    <row r="948" spans="1:18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1.396676</v>
      </c>
      <c r="H948">
        <v>1.396676</v>
      </c>
      <c r="I948">
        <v>90.793099999999995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21671</v>
      </c>
      <c r="P948" t="s">
        <v>58</v>
      </c>
      <c r="Q948" t="s">
        <v>60</v>
      </c>
    </row>
    <row r="949" spans="1:18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1.168083</v>
      </c>
      <c r="H949">
        <v>1.168083</v>
      </c>
      <c r="I949">
        <v>90.793099999999995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21671</v>
      </c>
      <c r="P949" t="s">
        <v>58</v>
      </c>
      <c r="Q949" t="s">
        <v>60</v>
      </c>
    </row>
    <row r="950" spans="1:18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30.26737</v>
      </c>
      <c r="H950">
        <v>30.26737</v>
      </c>
      <c r="I950">
        <v>90.793099999999995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21671</v>
      </c>
      <c r="P950" t="s">
        <v>58</v>
      </c>
      <c r="Q950" t="s">
        <v>60</v>
      </c>
    </row>
    <row r="951" spans="1:18" x14ac:dyDescent="0.25">
      <c r="A951" t="s">
        <v>30</v>
      </c>
      <c r="B951" t="s">
        <v>38</v>
      </c>
      <c r="C951" t="s">
        <v>48</v>
      </c>
      <c r="D951" t="s">
        <v>57</v>
      </c>
      <c r="E951">
        <v>12</v>
      </c>
      <c r="F951" t="str">
        <f t="shared" si="14"/>
        <v>Average Per Ton1-in-10July Monthly System Peak Day100% Cycling12</v>
      </c>
      <c r="G951">
        <v>0.26160359999999999</v>
      </c>
      <c r="H951">
        <v>0.26160359999999999</v>
      </c>
      <c r="I951">
        <v>89.293400000000005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9073</v>
      </c>
      <c r="P951" t="s">
        <v>58</v>
      </c>
      <c r="Q951" t="s">
        <v>60</v>
      </c>
      <c r="R951" t="s">
        <v>67</v>
      </c>
    </row>
    <row r="952" spans="1:18" x14ac:dyDescent="0.25">
      <c r="A952" t="s">
        <v>28</v>
      </c>
      <c r="B952" t="s">
        <v>38</v>
      </c>
      <c r="C952" t="s">
        <v>48</v>
      </c>
      <c r="D952" t="s">
        <v>57</v>
      </c>
      <c r="E952">
        <v>12</v>
      </c>
      <c r="F952" t="str">
        <f t="shared" si="14"/>
        <v>Average Per Premise1-in-10July Monthly System Peak Day100% Cycling12</v>
      </c>
      <c r="G952">
        <v>1.1747019999999999</v>
      </c>
      <c r="H952">
        <v>1.1747019999999999</v>
      </c>
      <c r="I952">
        <v>89.293400000000005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9073</v>
      </c>
      <c r="P952" t="s">
        <v>58</v>
      </c>
      <c r="Q952" t="s">
        <v>60</v>
      </c>
      <c r="R952" t="s">
        <v>67</v>
      </c>
    </row>
    <row r="953" spans="1:18" x14ac:dyDescent="0.25">
      <c r="A953" t="s">
        <v>29</v>
      </c>
      <c r="B953" t="s">
        <v>38</v>
      </c>
      <c r="C953" t="s">
        <v>48</v>
      </c>
      <c r="D953" t="s">
        <v>57</v>
      </c>
      <c r="E953">
        <v>12</v>
      </c>
      <c r="F953" t="str">
        <f t="shared" si="14"/>
        <v>Average Per Device1-in-10July Monthly System Peak Day100% Cycling12</v>
      </c>
      <c r="G953">
        <v>0.95076450000000001</v>
      </c>
      <c r="H953">
        <v>0.95076450000000001</v>
      </c>
      <c r="I953">
        <v>89.293400000000005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9073</v>
      </c>
      <c r="P953" t="s">
        <v>58</v>
      </c>
      <c r="Q953" t="s">
        <v>60</v>
      </c>
      <c r="R953" t="s">
        <v>67</v>
      </c>
    </row>
    <row r="954" spans="1:18" x14ac:dyDescent="0.25">
      <c r="A954" t="s">
        <v>43</v>
      </c>
      <c r="B954" t="s">
        <v>38</v>
      </c>
      <c r="C954" t="s">
        <v>48</v>
      </c>
      <c r="D954" t="s">
        <v>57</v>
      </c>
      <c r="E954">
        <v>12</v>
      </c>
      <c r="F954" t="str">
        <f t="shared" si="14"/>
        <v>Aggregate1-in-10July Monthly System Peak Day100% Cycling12</v>
      </c>
      <c r="G954">
        <v>10.65807</v>
      </c>
      <c r="H954">
        <v>10.65807</v>
      </c>
      <c r="I954">
        <v>89.293400000000005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9073</v>
      </c>
      <c r="P954" t="s">
        <v>58</v>
      </c>
      <c r="Q954" t="s">
        <v>60</v>
      </c>
      <c r="R954" t="s">
        <v>67</v>
      </c>
    </row>
    <row r="955" spans="1:18" x14ac:dyDescent="0.25">
      <c r="A955" t="s">
        <v>30</v>
      </c>
      <c r="B955" t="s">
        <v>38</v>
      </c>
      <c r="C955" t="s">
        <v>48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0.37785269999999999</v>
      </c>
      <c r="H955">
        <v>0.37785269999999999</v>
      </c>
      <c r="I955">
        <v>90.511700000000005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12598</v>
      </c>
      <c r="P955" t="s">
        <v>58</v>
      </c>
      <c r="Q955" t="s">
        <v>60</v>
      </c>
      <c r="R955" t="s">
        <v>67</v>
      </c>
    </row>
    <row r="956" spans="1:18" x14ac:dyDescent="0.25">
      <c r="A956" t="s">
        <v>28</v>
      </c>
      <c r="B956" t="s">
        <v>38</v>
      </c>
      <c r="C956" t="s">
        <v>48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1.5460529999999999</v>
      </c>
      <c r="H956">
        <v>1.5460529999999999</v>
      </c>
      <c r="I956">
        <v>90.511700000000005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12598</v>
      </c>
      <c r="P956" t="s">
        <v>58</v>
      </c>
      <c r="Q956" t="s">
        <v>60</v>
      </c>
      <c r="R956" t="s">
        <v>67</v>
      </c>
    </row>
    <row r="957" spans="1:18" x14ac:dyDescent="0.25">
      <c r="A957" t="s">
        <v>29</v>
      </c>
      <c r="B957" t="s">
        <v>38</v>
      </c>
      <c r="C957" t="s">
        <v>48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1.3247979999999999</v>
      </c>
      <c r="H957">
        <v>1.3247979999999999</v>
      </c>
      <c r="I957">
        <v>90.511700000000005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12598</v>
      </c>
      <c r="P957" t="s">
        <v>58</v>
      </c>
      <c r="Q957" t="s">
        <v>60</v>
      </c>
      <c r="R957" t="s">
        <v>67</v>
      </c>
    </row>
    <row r="958" spans="1:18" x14ac:dyDescent="0.25">
      <c r="A958" t="s">
        <v>43</v>
      </c>
      <c r="B958" t="s">
        <v>38</v>
      </c>
      <c r="C958" t="s">
        <v>48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19.477170000000001</v>
      </c>
      <c r="H958">
        <v>19.477170000000001</v>
      </c>
      <c r="I958">
        <v>90.511700000000005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12598</v>
      </c>
      <c r="P958" t="s">
        <v>58</v>
      </c>
      <c r="Q958" t="s">
        <v>60</v>
      </c>
      <c r="R958" t="s">
        <v>67</v>
      </c>
    </row>
    <row r="959" spans="1:18" x14ac:dyDescent="0.25">
      <c r="A959" t="s">
        <v>30</v>
      </c>
      <c r="B959" t="s">
        <v>38</v>
      </c>
      <c r="C959" t="s">
        <v>48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0.32917920000000001</v>
      </c>
      <c r="H959">
        <v>0.32917920000000001</v>
      </c>
      <c r="I959">
        <v>90.001599999999996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21671</v>
      </c>
      <c r="P959" t="s">
        <v>58</v>
      </c>
      <c r="Q959" t="s">
        <v>60</v>
      </c>
    </row>
    <row r="960" spans="1:18" x14ac:dyDescent="0.25">
      <c r="A960" t="s">
        <v>28</v>
      </c>
      <c r="B960" t="s">
        <v>38</v>
      </c>
      <c r="C960" t="s">
        <v>48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1.401845</v>
      </c>
      <c r="H960">
        <v>1.401845</v>
      </c>
      <c r="I960">
        <v>90.001599999999996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21671</v>
      </c>
      <c r="P960" t="s">
        <v>58</v>
      </c>
      <c r="Q960" t="s">
        <v>60</v>
      </c>
    </row>
    <row r="961" spans="1:18" x14ac:dyDescent="0.25">
      <c r="A961" t="s">
        <v>29</v>
      </c>
      <c r="B961" t="s">
        <v>38</v>
      </c>
      <c r="C961" t="s">
        <v>48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1.1724060000000001</v>
      </c>
      <c r="H961">
        <v>1.1724060000000001</v>
      </c>
      <c r="I961">
        <v>90.001599999999996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21671</v>
      </c>
      <c r="P961" t="s">
        <v>58</v>
      </c>
      <c r="Q961" t="s">
        <v>60</v>
      </c>
    </row>
    <row r="962" spans="1:18" x14ac:dyDescent="0.25">
      <c r="A962" t="s">
        <v>43</v>
      </c>
      <c r="B962" t="s">
        <v>38</v>
      </c>
      <c r="C962" t="s">
        <v>48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30.379390000000001</v>
      </c>
      <c r="H962">
        <v>30.379390000000001</v>
      </c>
      <c r="I962">
        <v>90.001599999999996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21671</v>
      </c>
      <c r="P962" t="s">
        <v>58</v>
      </c>
      <c r="Q962" t="s">
        <v>60</v>
      </c>
    </row>
    <row r="963" spans="1:18" x14ac:dyDescent="0.25">
      <c r="A963" t="s">
        <v>30</v>
      </c>
      <c r="B963" t="s">
        <v>38</v>
      </c>
      <c r="C963" t="s">
        <v>49</v>
      </c>
      <c r="D963" t="s">
        <v>57</v>
      </c>
      <c r="E963">
        <v>12</v>
      </c>
      <c r="F963" t="str">
        <f t="shared" ref="F963:F1026" si="15">CONCATENATE(A963,B963,C963,D963,E963)</f>
        <v>Average Per Ton1-in-10June Monthly System Peak Day100% Cycling12</v>
      </c>
      <c r="G963">
        <v>0.21754850000000001</v>
      </c>
      <c r="H963">
        <v>0.21754850000000001</v>
      </c>
      <c r="I963">
        <v>85.294499999999999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9073</v>
      </c>
      <c r="P963" t="s">
        <v>58</v>
      </c>
      <c r="Q963" t="s">
        <v>60</v>
      </c>
      <c r="R963" t="s">
        <v>68</v>
      </c>
    </row>
    <row r="964" spans="1:18" x14ac:dyDescent="0.25">
      <c r="A964" t="s">
        <v>28</v>
      </c>
      <c r="B964" t="s">
        <v>38</v>
      </c>
      <c r="C964" t="s">
        <v>49</v>
      </c>
      <c r="D964" t="s">
        <v>57</v>
      </c>
      <c r="E964">
        <v>12</v>
      </c>
      <c r="F964" t="str">
        <f t="shared" si="15"/>
        <v>Average Per Premise1-in-10June Monthly System Peak Day100% Cycling12</v>
      </c>
      <c r="G964">
        <v>0.97687740000000001</v>
      </c>
      <c r="H964">
        <v>0.97687740000000001</v>
      </c>
      <c r="I964">
        <v>85.294499999999999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9073</v>
      </c>
      <c r="P964" t="s">
        <v>58</v>
      </c>
      <c r="Q964" t="s">
        <v>60</v>
      </c>
      <c r="R964" t="s">
        <v>68</v>
      </c>
    </row>
    <row r="965" spans="1:18" x14ac:dyDescent="0.25">
      <c r="A965" t="s">
        <v>29</v>
      </c>
      <c r="B965" t="s">
        <v>38</v>
      </c>
      <c r="C965" t="s">
        <v>49</v>
      </c>
      <c r="D965" t="s">
        <v>57</v>
      </c>
      <c r="E965">
        <v>12</v>
      </c>
      <c r="F965" t="str">
        <f t="shared" si="15"/>
        <v>Average Per Device1-in-10June Monthly System Peak Day100% Cycling12</v>
      </c>
      <c r="G965">
        <v>0.79065200000000002</v>
      </c>
      <c r="H965">
        <v>0.79065200000000002</v>
      </c>
      <c r="I965">
        <v>85.294499999999999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9073</v>
      </c>
      <c r="P965" t="s">
        <v>58</v>
      </c>
      <c r="Q965" t="s">
        <v>60</v>
      </c>
      <c r="R965" t="s">
        <v>68</v>
      </c>
    </row>
    <row r="966" spans="1:18" x14ac:dyDescent="0.25">
      <c r="A966" t="s">
        <v>43</v>
      </c>
      <c r="B966" t="s">
        <v>38</v>
      </c>
      <c r="C966" t="s">
        <v>49</v>
      </c>
      <c r="D966" t="s">
        <v>57</v>
      </c>
      <c r="E966">
        <v>12</v>
      </c>
      <c r="F966" t="str">
        <f t="shared" si="15"/>
        <v>Aggregate1-in-10June Monthly System Peak Day100% Cycling12</v>
      </c>
      <c r="G966">
        <v>8.8632080000000002</v>
      </c>
      <c r="H966">
        <v>8.8632089999999994</v>
      </c>
      <c r="I966">
        <v>85.294499999999999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9073</v>
      </c>
      <c r="P966" t="s">
        <v>58</v>
      </c>
      <c r="Q966" t="s">
        <v>60</v>
      </c>
      <c r="R966" t="s">
        <v>68</v>
      </c>
    </row>
    <row r="967" spans="1:18" x14ac:dyDescent="0.25">
      <c r="A967" t="s">
        <v>30</v>
      </c>
      <c r="B967" t="s">
        <v>38</v>
      </c>
      <c r="C967" t="s">
        <v>49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0.33999230000000003</v>
      </c>
      <c r="H967">
        <v>0.33999230000000003</v>
      </c>
      <c r="I967">
        <v>86.512299999999996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12598</v>
      </c>
      <c r="P967" t="s">
        <v>58</v>
      </c>
      <c r="Q967" t="s">
        <v>60</v>
      </c>
      <c r="R967" t="s">
        <v>68</v>
      </c>
    </row>
    <row r="968" spans="1:18" x14ac:dyDescent="0.25">
      <c r="A968" t="s">
        <v>28</v>
      </c>
      <c r="B968" t="s">
        <v>38</v>
      </c>
      <c r="C968" t="s">
        <v>49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1.39114</v>
      </c>
      <c r="H968">
        <v>1.39114</v>
      </c>
      <c r="I968">
        <v>86.512299999999996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12598</v>
      </c>
      <c r="P968" t="s">
        <v>58</v>
      </c>
      <c r="Q968" t="s">
        <v>60</v>
      </c>
      <c r="R968" t="s">
        <v>68</v>
      </c>
    </row>
    <row r="969" spans="1:18" x14ac:dyDescent="0.25">
      <c r="A969" t="s">
        <v>29</v>
      </c>
      <c r="B969" t="s">
        <v>38</v>
      </c>
      <c r="C969" t="s">
        <v>49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1.1920539999999999</v>
      </c>
      <c r="H969">
        <v>1.1920539999999999</v>
      </c>
      <c r="I969">
        <v>86.512299999999996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12598</v>
      </c>
      <c r="P969" t="s">
        <v>58</v>
      </c>
      <c r="Q969" t="s">
        <v>60</v>
      </c>
      <c r="R969" t="s">
        <v>68</v>
      </c>
    </row>
    <row r="970" spans="1:18" x14ac:dyDescent="0.25">
      <c r="A970" t="s">
        <v>43</v>
      </c>
      <c r="B970" t="s">
        <v>38</v>
      </c>
      <c r="C970" t="s">
        <v>49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17.525580000000001</v>
      </c>
      <c r="H970">
        <v>17.525580000000001</v>
      </c>
      <c r="I970">
        <v>86.512299999999996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12598</v>
      </c>
      <c r="P970" t="s">
        <v>58</v>
      </c>
      <c r="Q970" t="s">
        <v>60</v>
      </c>
      <c r="R970" t="s">
        <v>68</v>
      </c>
    </row>
    <row r="971" spans="1:18" x14ac:dyDescent="0.25">
      <c r="A971" t="s">
        <v>30</v>
      </c>
      <c r="B971" t="s">
        <v>38</v>
      </c>
      <c r="C971" t="s">
        <v>49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0.28872500000000001</v>
      </c>
      <c r="H971">
        <v>0.28872510000000001</v>
      </c>
      <c r="I971">
        <v>86.002399999999994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21671</v>
      </c>
      <c r="P971" t="s">
        <v>58</v>
      </c>
      <c r="Q971" t="s">
        <v>60</v>
      </c>
    </row>
    <row r="972" spans="1:18" x14ac:dyDescent="0.25">
      <c r="A972" t="s">
        <v>28</v>
      </c>
      <c r="B972" t="s">
        <v>38</v>
      </c>
      <c r="C972" t="s">
        <v>49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1.2295670000000001</v>
      </c>
      <c r="H972">
        <v>1.2295670000000001</v>
      </c>
      <c r="I972">
        <v>86.002399999999994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21671</v>
      </c>
      <c r="P972" t="s">
        <v>58</v>
      </c>
      <c r="Q972" t="s">
        <v>60</v>
      </c>
    </row>
    <row r="973" spans="1:18" x14ac:dyDescent="0.25">
      <c r="A973" t="s">
        <v>29</v>
      </c>
      <c r="B973" t="s">
        <v>38</v>
      </c>
      <c r="C973" t="s">
        <v>49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1.028324</v>
      </c>
      <c r="H973">
        <v>1.028324</v>
      </c>
      <c r="I973">
        <v>86.002399999999994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21671</v>
      </c>
      <c r="P973" t="s">
        <v>58</v>
      </c>
      <c r="Q973" t="s">
        <v>60</v>
      </c>
    </row>
    <row r="974" spans="1:18" x14ac:dyDescent="0.25">
      <c r="A974" t="s">
        <v>43</v>
      </c>
      <c r="B974" t="s">
        <v>38</v>
      </c>
      <c r="C974" t="s">
        <v>49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26.64594</v>
      </c>
      <c r="H974">
        <v>26.64594</v>
      </c>
      <c r="I974">
        <v>86.002399999999994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21671</v>
      </c>
      <c r="P974" t="s">
        <v>58</v>
      </c>
      <c r="Q974" t="s">
        <v>60</v>
      </c>
    </row>
    <row r="975" spans="1:18" x14ac:dyDescent="0.25">
      <c r="A975" t="s">
        <v>30</v>
      </c>
      <c r="B975" t="s">
        <v>38</v>
      </c>
      <c r="C975" t="s">
        <v>50</v>
      </c>
      <c r="D975" t="s">
        <v>57</v>
      </c>
      <c r="E975">
        <v>12</v>
      </c>
      <c r="F975" t="str">
        <f t="shared" si="15"/>
        <v>Average Per Ton1-in-10May Monthly System Peak Day100% Cycling12</v>
      </c>
      <c r="G975">
        <v>0.24139240000000001</v>
      </c>
      <c r="H975">
        <v>0.24139240000000001</v>
      </c>
      <c r="I975">
        <v>90.807500000000005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9073</v>
      </c>
      <c r="P975" t="s">
        <v>58</v>
      </c>
      <c r="Q975" t="s">
        <v>60</v>
      </c>
      <c r="R975" t="s">
        <v>69</v>
      </c>
    </row>
    <row r="976" spans="1:18" x14ac:dyDescent="0.25">
      <c r="A976" t="s">
        <v>28</v>
      </c>
      <c r="B976" t="s">
        <v>38</v>
      </c>
      <c r="C976" t="s">
        <v>50</v>
      </c>
      <c r="D976" t="s">
        <v>57</v>
      </c>
      <c r="E976">
        <v>12</v>
      </c>
      <c r="F976" t="str">
        <f t="shared" si="15"/>
        <v>Average Per Premise1-in-10May Monthly System Peak Day100% Cycling12</v>
      </c>
      <c r="G976">
        <v>1.0839460000000001</v>
      </c>
      <c r="H976">
        <v>1.0839460000000001</v>
      </c>
      <c r="I976">
        <v>90.807500000000005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9073</v>
      </c>
      <c r="P976" t="s">
        <v>58</v>
      </c>
      <c r="Q976" t="s">
        <v>60</v>
      </c>
      <c r="R976" t="s">
        <v>69</v>
      </c>
    </row>
    <row r="977" spans="1:18" x14ac:dyDescent="0.25">
      <c r="A977" t="s">
        <v>29</v>
      </c>
      <c r="B977" t="s">
        <v>38</v>
      </c>
      <c r="C977" t="s">
        <v>50</v>
      </c>
      <c r="D977" t="s">
        <v>57</v>
      </c>
      <c r="E977">
        <v>12</v>
      </c>
      <c r="F977" t="str">
        <f t="shared" si="15"/>
        <v>Average Per Device1-in-10May Monthly System Peak Day100% Cycling12</v>
      </c>
      <c r="G977">
        <v>0.87730949999999996</v>
      </c>
      <c r="H977">
        <v>0.87730949999999996</v>
      </c>
      <c r="I977">
        <v>90.807500000000005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9073</v>
      </c>
      <c r="P977" t="s">
        <v>58</v>
      </c>
      <c r="Q977" t="s">
        <v>60</v>
      </c>
      <c r="R977" t="s">
        <v>69</v>
      </c>
    </row>
    <row r="978" spans="1:18" x14ac:dyDescent="0.25">
      <c r="A978" t="s">
        <v>43</v>
      </c>
      <c r="B978" t="s">
        <v>38</v>
      </c>
      <c r="C978" t="s">
        <v>50</v>
      </c>
      <c r="D978" t="s">
        <v>57</v>
      </c>
      <c r="E978">
        <v>12</v>
      </c>
      <c r="F978" t="str">
        <f t="shared" si="15"/>
        <v>Aggregate1-in-10May Monthly System Peak Day100% Cycling12</v>
      </c>
      <c r="G978">
        <v>9.8346389999999992</v>
      </c>
      <c r="H978">
        <v>9.8346389999999992</v>
      </c>
      <c r="I978">
        <v>90.807500000000005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9073</v>
      </c>
      <c r="P978" t="s">
        <v>58</v>
      </c>
      <c r="Q978" t="s">
        <v>60</v>
      </c>
      <c r="R978" t="s">
        <v>69</v>
      </c>
    </row>
    <row r="979" spans="1:18" x14ac:dyDescent="0.25">
      <c r="A979" t="s">
        <v>30</v>
      </c>
      <c r="B979" t="s">
        <v>38</v>
      </c>
      <c r="C979" t="s">
        <v>50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0.36015970000000003</v>
      </c>
      <c r="H979">
        <v>0.36015970000000003</v>
      </c>
      <c r="I979">
        <v>91.770899999999997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12598</v>
      </c>
      <c r="P979" t="s">
        <v>58</v>
      </c>
      <c r="Q979" t="s">
        <v>60</v>
      </c>
      <c r="R979" t="s">
        <v>69</v>
      </c>
    </row>
    <row r="980" spans="1:18" x14ac:dyDescent="0.25">
      <c r="A980" t="s">
        <v>28</v>
      </c>
      <c r="B980" t="s">
        <v>38</v>
      </c>
      <c r="C980" t="s">
        <v>50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1.4736590000000001</v>
      </c>
      <c r="H980">
        <v>1.4736590000000001</v>
      </c>
      <c r="I980">
        <v>91.770899999999997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12598</v>
      </c>
      <c r="P980" t="s">
        <v>58</v>
      </c>
      <c r="Q980" t="s">
        <v>60</v>
      </c>
      <c r="R980" t="s">
        <v>69</v>
      </c>
    </row>
    <row r="981" spans="1:18" x14ac:dyDescent="0.25">
      <c r="A981" t="s">
        <v>29</v>
      </c>
      <c r="B981" t="s">
        <v>38</v>
      </c>
      <c r="C981" t="s">
        <v>50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1.262764</v>
      </c>
      <c r="H981">
        <v>1.262764</v>
      </c>
      <c r="I981">
        <v>91.770899999999997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12598</v>
      </c>
      <c r="P981" t="s">
        <v>58</v>
      </c>
      <c r="Q981" t="s">
        <v>60</v>
      </c>
      <c r="R981" t="s">
        <v>69</v>
      </c>
    </row>
    <row r="982" spans="1:18" x14ac:dyDescent="0.25">
      <c r="A982" t="s">
        <v>43</v>
      </c>
      <c r="B982" t="s">
        <v>38</v>
      </c>
      <c r="C982" t="s">
        <v>50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18.565149999999999</v>
      </c>
      <c r="H982">
        <v>18.565149999999999</v>
      </c>
      <c r="I982">
        <v>91.770899999999997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12598</v>
      </c>
      <c r="P982" t="s">
        <v>58</v>
      </c>
      <c r="Q982" t="s">
        <v>60</v>
      </c>
      <c r="R982" t="s">
        <v>69</v>
      </c>
    </row>
    <row r="983" spans="1:18" x14ac:dyDescent="0.25">
      <c r="A983" t="s">
        <v>30</v>
      </c>
      <c r="B983" t="s">
        <v>38</v>
      </c>
      <c r="C983" t="s">
        <v>50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0.31043179999999998</v>
      </c>
      <c r="H983">
        <v>0.31043179999999998</v>
      </c>
      <c r="I983">
        <v>91.367500000000007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21671</v>
      </c>
      <c r="P983" t="s">
        <v>58</v>
      </c>
      <c r="Q983" t="s">
        <v>60</v>
      </c>
    </row>
    <row r="984" spans="1:18" x14ac:dyDescent="0.25">
      <c r="A984" t="s">
        <v>28</v>
      </c>
      <c r="B984" t="s">
        <v>38</v>
      </c>
      <c r="C984" t="s">
        <v>50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1.3220069999999999</v>
      </c>
      <c r="H984">
        <v>1.3220080000000001</v>
      </c>
      <c r="I984">
        <v>91.367500000000007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21671</v>
      </c>
      <c r="P984" t="s">
        <v>58</v>
      </c>
      <c r="Q984" t="s">
        <v>60</v>
      </c>
    </row>
    <row r="985" spans="1:18" x14ac:dyDescent="0.25">
      <c r="A985" t="s">
        <v>29</v>
      </c>
      <c r="B985" t="s">
        <v>38</v>
      </c>
      <c r="C985" t="s">
        <v>50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1.1056349999999999</v>
      </c>
      <c r="H985">
        <v>1.1056349999999999</v>
      </c>
      <c r="I985">
        <v>91.367500000000007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21671</v>
      </c>
      <c r="P985" t="s">
        <v>58</v>
      </c>
      <c r="Q985" t="s">
        <v>60</v>
      </c>
    </row>
    <row r="986" spans="1:18" x14ac:dyDescent="0.25">
      <c r="A986" t="s">
        <v>43</v>
      </c>
      <c r="B986" t="s">
        <v>38</v>
      </c>
      <c r="C986" t="s">
        <v>50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28.64922</v>
      </c>
      <c r="H986">
        <v>28.64922</v>
      </c>
      <c r="I986">
        <v>91.367500000000007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21671</v>
      </c>
      <c r="P986" t="s">
        <v>58</v>
      </c>
      <c r="Q986" t="s">
        <v>60</v>
      </c>
    </row>
    <row r="987" spans="1:18" x14ac:dyDescent="0.25">
      <c r="A987" t="s">
        <v>30</v>
      </c>
      <c r="B987" t="s">
        <v>38</v>
      </c>
      <c r="C987" t="s">
        <v>51</v>
      </c>
      <c r="D987" t="s">
        <v>57</v>
      </c>
      <c r="E987">
        <v>12</v>
      </c>
      <c r="F987" t="str">
        <f t="shared" si="15"/>
        <v>Average Per Ton1-in-10October Monthly System Peak Day100% Cycling12</v>
      </c>
      <c r="G987">
        <v>0.2445502</v>
      </c>
      <c r="H987">
        <v>0.2445502</v>
      </c>
      <c r="I987">
        <v>89.407600000000002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9073</v>
      </c>
      <c r="P987" t="s">
        <v>58</v>
      </c>
      <c r="Q987" t="s">
        <v>60</v>
      </c>
      <c r="R987" t="s">
        <v>70</v>
      </c>
    </row>
    <row r="988" spans="1:18" x14ac:dyDescent="0.25">
      <c r="A988" t="s">
        <v>28</v>
      </c>
      <c r="B988" t="s">
        <v>38</v>
      </c>
      <c r="C988" t="s">
        <v>51</v>
      </c>
      <c r="D988" t="s">
        <v>57</v>
      </c>
      <c r="E988">
        <v>12</v>
      </c>
      <c r="F988" t="str">
        <f t="shared" si="15"/>
        <v>Average Per Premise1-in-10October Monthly System Peak Day100% Cycling12</v>
      </c>
      <c r="G988">
        <v>1.0981259999999999</v>
      </c>
      <c r="H988">
        <v>1.0981259999999999</v>
      </c>
      <c r="I988">
        <v>89.407600000000002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9073</v>
      </c>
      <c r="P988" t="s">
        <v>58</v>
      </c>
      <c r="Q988" t="s">
        <v>60</v>
      </c>
      <c r="R988" t="s">
        <v>70</v>
      </c>
    </row>
    <row r="989" spans="1:18" x14ac:dyDescent="0.25">
      <c r="A989" t="s">
        <v>29</v>
      </c>
      <c r="B989" t="s">
        <v>38</v>
      </c>
      <c r="C989" t="s">
        <v>51</v>
      </c>
      <c r="D989" t="s">
        <v>57</v>
      </c>
      <c r="E989">
        <v>12</v>
      </c>
      <c r="F989" t="str">
        <f t="shared" si="15"/>
        <v>Average Per Device1-in-10October Monthly System Peak Day100% Cycling12</v>
      </c>
      <c r="G989">
        <v>0.88878619999999997</v>
      </c>
      <c r="H989">
        <v>0.88878619999999997</v>
      </c>
      <c r="I989">
        <v>89.407600000000002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9073</v>
      </c>
      <c r="P989" t="s">
        <v>58</v>
      </c>
      <c r="Q989" t="s">
        <v>60</v>
      </c>
      <c r="R989" t="s">
        <v>70</v>
      </c>
    </row>
    <row r="990" spans="1:18" x14ac:dyDescent="0.25">
      <c r="A990" t="s">
        <v>43</v>
      </c>
      <c r="B990" t="s">
        <v>38</v>
      </c>
      <c r="C990" t="s">
        <v>51</v>
      </c>
      <c r="D990" t="s">
        <v>57</v>
      </c>
      <c r="E990">
        <v>12</v>
      </c>
      <c r="F990" t="str">
        <f t="shared" si="15"/>
        <v>Aggregate1-in-10October Monthly System Peak Day100% Cycling12</v>
      </c>
      <c r="G990">
        <v>9.9632930000000002</v>
      </c>
      <c r="H990">
        <v>9.9632930000000002</v>
      </c>
      <c r="I990">
        <v>89.407600000000002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9073</v>
      </c>
      <c r="P990" t="s">
        <v>58</v>
      </c>
      <c r="Q990" t="s">
        <v>60</v>
      </c>
      <c r="R990" t="s">
        <v>70</v>
      </c>
    </row>
    <row r="991" spans="1:18" x14ac:dyDescent="0.25">
      <c r="A991" t="s">
        <v>30</v>
      </c>
      <c r="B991" t="s">
        <v>38</v>
      </c>
      <c r="C991" t="s">
        <v>51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0.3633403</v>
      </c>
      <c r="H991">
        <v>0.3633403</v>
      </c>
      <c r="I991">
        <v>90.569299999999998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12598</v>
      </c>
      <c r="P991" t="s">
        <v>58</v>
      </c>
      <c r="Q991" t="s">
        <v>60</v>
      </c>
      <c r="R991" t="s">
        <v>70</v>
      </c>
    </row>
    <row r="992" spans="1:18" x14ac:dyDescent="0.25">
      <c r="A992" t="s">
        <v>28</v>
      </c>
      <c r="B992" t="s">
        <v>38</v>
      </c>
      <c r="C992" t="s">
        <v>51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1.4866729999999999</v>
      </c>
      <c r="H992">
        <v>1.4866729999999999</v>
      </c>
      <c r="I992">
        <v>90.569299999999998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12598</v>
      </c>
      <c r="P992" t="s">
        <v>58</v>
      </c>
      <c r="Q992" t="s">
        <v>60</v>
      </c>
      <c r="R992" t="s">
        <v>70</v>
      </c>
    </row>
    <row r="993" spans="1:18" x14ac:dyDescent="0.25">
      <c r="A993" t="s">
        <v>29</v>
      </c>
      <c r="B993" t="s">
        <v>38</v>
      </c>
      <c r="C993" t="s">
        <v>51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1.2739149999999999</v>
      </c>
      <c r="H993">
        <v>1.2739149999999999</v>
      </c>
      <c r="I993">
        <v>90.569299999999998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12598</v>
      </c>
      <c r="P993" t="s">
        <v>58</v>
      </c>
      <c r="Q993" t="s">
        <v>60</v>
      </c>
      <c r="R993" t="s">
        <v>70</v>
      </c>
    </row>
    <row r="994" spans="1:18" x14ac:dyDescent="0.25">
      <c r="A994" t="s">
        <v>43</v>
      </c>
      <c r="B994" t="s">
        <v>38</v>
      </c>
      <c r="C994" t="s">
        <v>51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18.729099999999999</v>
      </c>
      <c r="H994">
        <v>18.729099999999999</v>
      </c>
      <c r="I994">
        <v>90.569299999999998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12598</v>
      </c>
      <c r="P994" t="s">
        <v>58</v>
      </c>
      <c r="Q994" t="s">
        <v>60</v>
      </c>
      <c r="R994" t="s">
        <v>70</v>
      </c>
    </row>
    <row r="995" spans="1:18" x14ac:dyDescent="0.25">
      <c r="A995" t="s">
        <v>30</v>
      </c>
      <c r="B995" t="s">
        <v>38</v>
      </c>
      <c r="C995" t="s">
        <v>51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0.31360290000000002</v>
      </c>
      <c r="H995">
        <v>0.31360290000000002</v>
      </c>
      <c r="I995">
        <v>90.082899999999995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21671</v>
      </c>
      <c r="P995" t="s">
        <v>58</v>
      </c>
      <c r="Q995" t="s">
        <v>60</v>
      </c>
    </row>
    <row r="996" spans="1:18" x14ac:dyDescent="0.25">
      <c r="A996" t="s">
        <v>28</v>
      </c>
      <c r="B996" t="s">
        <v>38</v>
      </c>
      <c r="C996" t="s">
        <v>51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1.335512</v>
      </c>
      <c r="H996">
        <v>1.335512</v>
      </c>
      <c r="I996">
        <v>90.082899999999995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21671</v>
      </c>
      <c r="P996" t="s">
        <v>58</v>
      </c>
      <c r="Q996" t="s">
        <v>60</v>
      </c>
    </row>
    <row r="997" spans="1:18" x14ac:dyDescent="0.25">
      <c r="A997" t="s">
        <v>29</v>
      </c>
      <c r="B997" t="s">
        <v>38</v>
      </c>
      <c r="C997" t="s">
        <v>51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1.1169290000000001</v>
      </c>
      <c r="H997">
        <v>1.1169290000000001</v>
      </c>
      <c r="I997">
        <v>90.082899999999995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21671</v>
      </c>
      <c r="P997" t="s">
        <v>58</v>
      </c>
      <c r="Q997" t="s">
        <v>60</v>
      </c>
    </row>
    <row r="998" spans="1:18" x14ac:dyDescent="0.25">
      <c r="A998" t="s">
        <v>43</v>
      </c>
      <c r="B998" t="s">
        <v>38</v>
      </c>
      <c r="C998" t="s">
        <v>51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28.941880000000001</v>
      </c>
      <c r="H998">
        <v>28.941870000000002</v>
      </c>
      <c r="I998">
        <v>90.082899999999995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21671</v>
      </c>
      <c r="P998" t="s">
        <v>58</v>
      </c>
      <c r="Q998" t="s">
        <v>60</v>
      </c>
    </row>
    <row r="999" spans="1:18" x14ac:dyDescent="0.25">
      <c r="A999" t="s">
        <v>30</v>
      </c>
      <c r="B999" t="s">
        <v>38</v>
      </c>
      <c r="C999" t="s">
        <v>52</v>
      </c>
      <c r="D999" t="s">
        <v>57</v>
      </c>
      <c r="E999">
        <v>12</v>
      </c>
      <c r="F999" t="str">
        <f t="shared" si="15"/>
        <v>Average Per Ton1-in-10September Monthly System Peak Day100% Cycling12</v>
      </c>
      <c r="G999">
        <v>0.29211320000000002</v>
      </c>
      <c r="H999">
        <v>0.29211320000000002</v>
      </c>
      <c r="I999">
        <v>96.343599999999995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9073</v>
      </c>
      <c r="P999" t="s">
        <v>58</v>
      </c>
      <c r="Q999" t="s">
        <v>60</v>
      </c>
      <c r="R999" t="s">
        <v>71</v>
      </c>
    </row>
    <row r="1000" spans="1:18" x14ac:dyDescent="0.25">
      <c r="A1000" t="s">
        <v>28</v>
      </c>
      <c r="B1000" t="s">
        <v>38</v>
      </c>
      <c r="C1000" t="s">
        <v>52</v>
      </c>
      <c r="D1000" t="s">
        <v>57</v>
      </c>
      <c r="E1000">
        <v>12</v>
      </c>
      <c r="F1000" t="str">
        <f t="shared" si="15"/>
        <v>Average Per Premise1-in-10September Monthly System Peak Day100% Cycling12</v>
      </c>
      <c r="G1000">
        <v>1.3117019999999999</v>
      </c>
      <c r="H1000">
        <v>1.3117019999999999</v>
      </c>
      <c r="I1000">
        <v>96.343599999999995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9073</v>
      </c>
      <c r="P1000" t="s">
        <v>58</v>
      </c>
      <c r="Q1000" t="s">
        <v>60</v>
      </c>
      <c r="R1000" t="s">
        <v>71</v>
      </c>
    </row>
    <row r="1001" spans="1:18" x14ac:dyDescent="0.25">
      <c r="A1001" t="s">
        <v>29</v>
      </c>
      <c r="B1001" t="s">
        <v>38</v>
      </c>
      <c r="C1001" t="s">
        <v>52</v>
      </c>
      <c r="D1001" t="s">
        <v>57</v>
      </c>
      <c r="E1001">
        <v>12</v>
      </c>
      <c r="F1001" t="str">
        <f t="shared" si="15"/>
        <v>Average Per Device1-in-10September Monthly System Peak Day100% Cycling12</v>
      </c>
      <c r="G1001">
        <v>1.0616479999999999</v>
      </c>
      <c r="H1001">
        <v>1.0616479999999999</v>
      </c>
      <c r="I1001">
        <v>96.343599999999995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9073</v>
      </c>
      <c r="P1001" t="s">
        <v>58</v>
      </c>
      <c r="Q1001" t="s">
        <v>60</v>
      </c>
      <c r="R1001" t="s">
        <v>71</v>
      </c>
    </row>
    <row r="1002" spans="1:18" x14ac:dyDescent="0.25">
      <c r="A1002" t="s">
        <v>43</v>
      </c>
      <c r="B1002" t="s">
        <v>38</v>
      </c>
      <c r="C1002" t="s">
        <v>52</v>
      </c>
      <c r="D1002" t="s">
        <v>57</v>
      </c>
      <c r="E1002">
        <v>12</v>
      </c>
      <c r="F1002" t="str">
        <f t="shared" si="15"/>
        <v>Aggregate1-in-10September Monthly System Peak Day100% Cycling12</v>
      </c>
      <c r="G1002">
        <v>11.901070000000001</v>
      </c>
      <c r="H1002">
        <v>11.901070000000001</v>
      </c>
      <c r="I1002">
        <v>96.343599999999995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9073</v>
      </c>
      <c r="P1002" t="s">
        <v>58</v>
      </c>
      <c r="Q1002" t="s">
        <v>60</v>
      </c>
      <c r="R1002" t="s">
        <v>71</v>
      </c>
    </row>
    <row r="1003" spans="1:18" x14ac:dyDescent="0.25">
      <c r="A1003" t="s">
        <v>30</v>
      </c>
      <c r="B1003" t="s">
        <v>38</v>
      </c>
      <c r="C1003" t="s">
        <v>52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0.40640989999999999</v>
      </c>
      <c r="H1003">
        <v>0.40640989999999999</v>
      </c>
      <c r="I1003">
        <v>98.156999999999996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12598</v>
      </c>
      <c r="P1003" t="s">
        <v>58</v>
      </c>
      <c r="Q1003" t="s">
        <v>60</v>
      </c>
      <c r="R1003" t="s">
        <v>71</v>
      </c>
    </row>
    <row r="1004" spans="1:18" x14ac:dyDescent="0.25">
      <c r="A1004" t="s">
        <v>28</v>
      </c>
      <c r="B1004" t="s">
        <v>38</v>
      </c>
      <c r="C1004" t="s">
        <v>52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1.6629</v>
      </c>
      <c r="H1004">
        <v>1.6629</v>
      </c>
      <c r="I1004">
        <v>98.156999999999996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12598</v>
      </c>
      <c r="P1004" t="s">
        <v>58</v>
      </c>
      <c r="Q1004" t="s">
        <v>60</v>
      </c>
      <c r="R1004" t="s">
        <v>71</v>
      </c>
    </row>
    <row r="1005" spans="1:18" x14ac:dyDescent="0.25">
      <c r="A1005" t="s">
        <v>29</v>
      </c>
      <c r="B1005" t="s">
        <v>38</v>
      </c>
      <c r="C1005" t="s">
        <v>52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1.4249229999999999</v>
      </c>
      <c r="H1005">
        <v>1.4249229999999999</v>
      </c>
      <c r="I1005">
        <v>98.156999999999996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12598</v>
      </c>
      <c r="P1005" t="s">
        <v>58</v>
      </c>
      <c r="Q1005" t="s">
        <v>60</v>
      </c>
      <c r="R1005" t="s">
        <v>71</v>
      </c>
    </row>
    <row r="1006" spans="1:18" x14ac:dyDescent="0.25">
      <c r="A1006" t="s">
        <v>43</v>
      </c>
      <c r="B1006" t="s">
        <v>38</v>
      </c>
      <c r="C1006" t="s">
        <v>52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20.949210000000001</v>
      </c>
      <c r="H1006">
        <v>20.949210000000001</v>
      </c>
      <c r="I1006">
        <v>98.156999999999996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12598</v>
      </c>
      <c r="P1006" t="s">
        <v>58</v>
      </c>
      <c r="Q1006" t="s">
        <v>60</v>
      </c>
      <c r="R1006" t="s">
        <v>71</v>
      </c>
    </row>
    <row r="1007" spans="1:18" x14ac:dyDescent="0.25">
      <c r="A1007" t="s">
        <v>30</v>
      </c>
      <c r="B1007" t="s">
        <v>38</v>
      </c>
      <c r="C1007" t="s">
        <v>52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0.35855389999999998</v>
      </c>
      <c r="H1007">
        <v>0.35855389999999998</v>
      </c>
      <c r="I1007">
        <v>97.3977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21671</v>
      </c>
      <c r="P1007" t="s">
        <v>58</v>
      </c>
      <c r="Q1007" t="s">
        <v>60</v>
      </c>
    </row>
    <row r="1008" spans="1:18" x14ac:dyDescent="0.25">
      <c r="A1008" t="s">
        <v>28</v>
      </c>
      <c r="B1008" t="s">
        <v>38</v>
      </c>
      <c r="C1008" t="s">
        <v>52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1.52694</v>
      </c>
      <c r="H1008">
        <v>1.52694</v>
      </c>
      <c r="I1008">
        <v>97.3977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21671</v>
      </c>
      <c r="P1008" t="s">
        <v>58</v>
      </c>
      <c r="Q1008" t="s">
        <v>60</v>
      </c>
    </row>
    <row r="1009" spans="1:18" x14ac:dyDescent="0.25">
      <c r="A1009" t="s">
        <v>29</v>
      </c>
      <c r="B1009" t="s">
        <v>38</v>
      </c>
      <c r="C1009" t="s">
        <v>52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1.2770269999999999</v>
      </c>
      <c r="H1009">
        <v>1.2770269999999999</v>
      </c>
      <c r="I1009">
        <v>97.3977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21671</v>
      </c>
      <c r="P1009" t="s">
        <v>58</v>
      </c>
      <c r="Q1009" t="s">
        <v>60</v>
      </c>
    </row>
    <row r="1010" spans="1:18" x14ac:dyDescent="0.25">
      <c r="A1010" t="s">
        <v>43</v>
      </c>
      <c r="B1010" t="s">
        <v>38</v>
      </c>
      <c r="C1010" t="s">
        <v>52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33.090330000000002</v>
      </c>
      <c r="H1010">
        <v>33.090330000000002</v>
      </c>
      <c r="I1010">
        <v>97.3977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21671</v>
      </c>
      <c r="P1010" t="s">
        <v>58</v>
      </c>
      <c r="Q1010" t="s">
        <v>60</v>
      </c>
    </row>
    <row r="1011" spans="1:18" x14ac:dyDescent="0.25">
      <c r="A1011" t="s">
        <v>30</v>
      </c>
      <c r="B1011" t="s">
        <v>38</v>
      </c>
      <c r="C1011" t="s">
        <v>47</v>
      </c>
      <c r="D1011" t="s">
        <v>57</v>
      </c>
      <c r="E1011">
        <v>13</v>
      </c>
      <c r="F1011" t="str">
        <f t="shared" si="15"/>
        <v>Average Per Ton1-in-10August Monthly System Peak Day100% Cycling13</v>
      </c>
      <c r="G1011">
        <v>0.3126659</v>
      </c>
      <c r="H1011">
        <v>0.3126659</v>
      </c>
      <c r="I1011">
        <v>91.036500000000004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9073</v>
      </c>
      <c r="P1011" t="s">
        <v>58</v>
      </c>
      <c r="Q1011" t="s">
        <v>60</v>
      </c>
      <c r="R1011" t="s">
        <v>66</v>
      </c>
    </row>
    <row r="1012" spans="1:18" x14ac:dyDescent="0.25">
      <c r="A1012" t="s">
        <v>28</v>
      </c>
      <c r="B1012" t="s">
        <v>38</v>
      </c>
      <c r="C1012" t="s">
        <v>47</v>
      </c>
      <c r="D1012" t="s">
        <v>57</v>
      </c>
      <c r="E1012">
        <v>13</v>
      </c>
      <c r="F1012" t="str">
        <f t="shared" si="15"/>
        <v>Average Per Premise1-in-10August Monthly System Peak Day100% Cycling13</v>
      </c>
      <c r="G1012">
        <v>1.403991</v>
      </c>
      <c r="H1012">
        <v>1.403991</v>
      </c>
      <c r="I1012">
        <v>91.036500000000004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9073</v>
      </c>
      <c r="P1012" t="s">
        <v>58</v>
      </c>
      <c r="Q1012" t="s">
        <v>60</v>
      </c>
      <c r="R1012" t="s">
        <v>66</v>
      </c>
    </row>
    <row r="1013" spans="1:18" x14ac:dyDescent="0.25">
      <c r="A1013" t="s">
        <v>29</v>
      </c>
      <c r="B1013" t="s">
        <v>38</v>
      </c>
      <c r="C1013" t="s">
        <v>47</v>
      </c>
      <c r="D1013" t="s">
        <v>57</v>
      </c>
      <c r="E1013">
        <v>13</v>
      </c>
      <c r="F1013" t="str">
        <f t="shared" si="15"/>
        <v>Average Per Device1-in-10August Monthly System Peak Day100% Cycling13</v>
      </c>
      <c r="G1013">
        <v>1.136344</v>
      </c>
      <c r="H1013">
        <v>1.136344</v>
      </c>
      <c r="I1013">
        <v>91.036500000000004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9073</v>
      </c>
      <c r="P1013" t="s">
        <v>58</v>
      </c>
      <c r="Q1013" t="s">
        <v>60</v>
      </c>
      <c r="R1013" t="s">
        <v>66</v>
      </c>
    </row>
    <row r="1014" spans="1:18" x14ac:dyDescent="0.25">
      <c r="A1014" t="s">
        <v>43</v>
      </c>
      <c r="B1014" t="s">
        <v>38</v>
      </c>
      <c r="C1014" t="s">
        <v>47</v>
      </c>
      <c r="D1014" t="s">
        <v>57</v>
      </c>
      <c r="E1014">
        <v>13</v>
      </c>
      <c r="F1014" t="str">
        <f t="shared" si="15"/>
        <v>Aggregate1-in-10August Monthly System Peak Day100% Cycling13</v>
      </c>
      <c r="G1014">
        <v>12.73841</v>
      </c>
      <c r="H1014">
        <v>12.73841</v>
      </c>
      <c r="I1014">
        <v>91.036500000000004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9073</v>
      </c>
      <c r="P1014" t="s">
        <v>58</v>
      </c>
      <c r="Q1014" t="s">
        <v>60</v>
      </c>
      <c r="R1014" t="s">
        <v>66</v>
      </c>
    </row>
    <row r="1015" spans="1:18" x14ac:dyDescent="0.25">
      <c r="A1015" t="s">
        <v>30</v>
      </c>
      <c r="B1015" t="s">
        <v>38</v>
      </c>
      <c r="C1015" t="s">
        <v>47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0.45823730000000001</v>
      </c>
      <c r="H1015">
        <v>0.45823730000000001</v>
      </c>
      <c r="I1015">
        <v>92.010300000000001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12598</v>
      </c>
      <c r="P1015" t="s">
        <v>58</v>
      </c>
      <c r="Q1015" t="s">
        <v>60</v>
      </c>
      <c r="R1015" t="s">
        <v>66</v>
      </c>
    </row>
    <row r="1016" spans="1:18" x14ac:dyDescent="0.25">
      <c r="A1016" t="s">
        <v>28</v>
      </c>
      <c r="B1016" t="s">
        <v>38</v>
      </c>
      <c r="C1016" t="s">
        <v>47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1.8749610000000001</v>
      </c>
      <c r="H1016">
        <v>1.8749610000000001</v>
      </c>
      <c r="I1016">
        <v>92.010300000000001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12598</v>
      </c>
      <c r="P1016" t="s">
        <v>58</v>
      </c>
      <c r="Q1016" t="s">
        <v>60</v>
      </c>
      <c r="R1016" t="s">
        <v>66</v>
      </c>
    </row>
    <row r="1017" spans="1:18" x14ac:dyDescent="0.25">
      <c r="A1017" t="s">
        <v>29</v>
      </c>
      <c r="B1017" t="s">
        <v>38</v>
      </c>
      <c r="C1017" t="s">
        <v>47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1.606636</v>
      </c>
      <c r="H1017">
        <v>1.606636</v>
      </c>
      <c r="I1017">
        <v>92.010300000000001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12598</v>
      </c>
      <c r="P1017" t="s">
        <v>58</v>
      </c>
      <c r="Q1017" t="s">
        <v>60</v>
      </c>
      <c r="R1017" t="s">
        <v>66</v>
      </c>
    </row>
    <row r="1018" spans="1:18" x14ac:dyDescent="0.25">
      <c r="A1018" t="s">
        <v>43</v>
      </c>
      <c r="B1018" t="s">
        <v>38</v>
      </c>
      <c r="C1018" t="s">
        <v>47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23.620760000000001</v>
      </c>
      <c r="H1018">
        <v>23.620760000000001</v>
      </c>
      <c r="I1018">
        <v>92.010300000000001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12598</v>
      </c>
      <c r="P1018" t="s">
        <v>58</v>
      </c>
      <c r="Q1018" t="s">
        <v>60</v>
      </c>
      <c r="R1018" t="s">
        <v>66</v>
      </c>
    </row>
    <row r="1019" spans="1:18" x14ac:dyDescent="0.25">
      <c r="A1019" t="s">
        <v>30</v>
      </c>
      <c r="B1019" t="s">
        <v>38</v>
      </c>
      <c r="C1019" t="s">
        <v>47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0.39728649999999999</v>
      </c>
      <c r="H1019">
        <v>0.39728649999999999</v>
      </c>
      <c r="I1019">
        <v>91.602599999999995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21671</v>
      </c>
      <c r="P1019" t="s">
        <v>58</v>
      </c>
      <c r="Q1019" t="s">
        <v>60</v>
      </c>
    </row>
    <row r="1020" spans="1:18" x14ac:dyDescent="0.25">
      <c r="A1020" t="s">
        <v>28</v>
      </c>
      <c r="B1020" t="s">
        <v>38</v>
      </c>
      <c r="C1020" t="s">
        <v>47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1.6918880000000001</v>
      </c>
      <c r="H1020">
        <v>1.6918880000000001</v>
      </c>
      <c r="I1020">
        <v>91.602599999999995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21671</v>
      </c>
      <c r="P1020" t="s">
        <v>58</v>
      </c>
      <c r="Q1020" t="s">
        <v>60</v>
      </c>
    </row>
    <row r="1021" spans="1:18" x14ac:dyDescent="0.25">
      <c r="A1021" t="s">
        <v>29</v>
      </c>
      <c r="B1021" t="s">
        <v>38</v>
      </c>
      <c r="C1021" t="s">
        <v>47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1.4149780000000001</v>
      </c>
      <c r="H1021">
        <v>1.4149780000000001</v>
      </c>
      <c r="I1021">
        <v>91.602599999999995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21671</v>
      </c>
      <c r="P1021" t="s">
        <v>58</v>
      </c>
      <c r="Q1021" t="s">
        <v>60</v>
      </c>
    </row>
    <row r="1022" spans="1:18" x14ac:dyDescent="0.25">
      <c r="A1022" t="s">
        <v>43</v>
      </c>
      <c r="B1022" t="s">
        <v>38</v>
      </c>
      <c r="C1022" t="s">
        <v>47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36.664900000000003</v>
      </c>
      <c r="H1022">
        <v>36.664900000000003</v>
      </c>
      <c r="I1022">
        <v>91.602599999999995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21671</v>
      </c>
      <c r="P1022" t="s">
        <v>58</v>
      </c>
      <c r="Q1022" t="s">
        <v>60</v>
      </c>
    </row>
    <row r="1023" spans="1:18" x14ac:dyDescent="0.25">
      <c r="A1023" t="s">
        <v>30</v>
      </c>
      <c r="B1023" t="s">
        <v>38</v>
      </c>
      <c r="C1023" t="s">
        <v>37</v>
      </c>
      <c r="D1023" t="s">
        <v>57</v>
      </c>
      <c r="E1023">
        <v>13</v>
      </c>
      <c r="F1023" t="str">
        <f t="shared" si="15"/>
        <v>Average Per Ton1-in-10August Typical Event Day100% Cycling13</v>
      </c>
      <c r="G1023">
        <v>0.30280289999999999</v>
      </c>
      <c r="H1023">
        <v>0.30280289999999999</v>
      </c>
      <c r="I1023">
        <v>91.267300000000006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9073</v>
      </c>
      <c r="P1023" t="s">
        <v>58</v>
      </c>
      <c r="Q1023" t="s">
        <v>60</v>
      </c>
      <c r="R1023" t="s">
        <v>66</v>
      </c>
    </row>
    <row r="1024" spans="1:18" x14ac:dyDescent="0.25">
      <c r="A1024" t="s">
        <v>28</v>
      </c>
      <c r="B1024" t="s">
        <v>38</v>
      </c>
      <c r="C1024" t="s">
        <v>37</v>
      </c>
      <c r="D1024" t="s">
        <v>57</v>
      </c>
      <c r="E1024">
        <v>13</v>
      </c>
      <c r="F1024" t="str">
        <f t="shared" si="15"/>
        <v>Average Per Premise1-in-10August Typical Event Day100% Cycling13</v>
      </c>
      <c r="G1024">
        <v>1.3597030000000001</v>
      </c>
      <c r="H1024">
        <v>1.3597030000000001</v>
      </c>
      <c r="I1024">
        <v>91.267300000000006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9073</v>
      </c>
      <c r="P1024" t="s">
        <v>58</v>
      </c>
      <c r="Q1024" t="s">
        <v>60</v>
      </c>
      <c r="R1024" t="s">
        <v>66</v>
      </c>
    </row>
    <row r="1025" spans="1:18" x14ac:dyDescent="0.25">
      <c r="A1025" t="s">
        <v>29</v>
      </c>
      <c r="B1025" t="s">
        <v>38</v>
      </c>
      <c r="C1025" t="s">
        <v>37</v>
      </c>
      <c r="D1025" t="s">
        <v>57</v>
      </c>
      <c r="E1025">
        <v>13</v>
      </c>
      <c r="F1025" t="str">
        <f t="shared" si="15"/>
        <v>Average Per Device1-in-10August Typical Event Day100% Cycling13</v>
      </c>
      <c r="G1025">
        <v>1.100498</v>
      </c>
      <c r="H1025">
        <v>1.100498</v>
      </c>
      <c r="I1025">
        <v>91.267300000000006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9073</v>
      </c>
      <c r="P1025" t="s">
        <v>58</v>
      </c>
      <c r="Q1025" t="s">
        <v>60</v>
      </c>
      <c r="R1025" t="s">
        <v>66</v>
      </c>
    </row>
    <row r="1026" spans="1:18" x14ac:dyDescent="0.25">
      <c r="A1026" t="s">
        <v>43</v>
      </c>
      <c r="B1026" t="s">
        <v>38</v>
      </c>
      <c r="C1026" t="s">
        <v>37</v>
      </c>
      <c r="D1026" t="s">
        <v>57</v>
      </c>
      <c r="E1026">
        <v>13</v>
      </c>
      <c r="F1026" t="str">
        <f t="shared" si="15"/>
        <v>Aggregate1-in-10August Typical Event Day100% Cycling13</v>
      </c>
      <c r="G1026">
        <v>12.33658</v>
      </c>
      <c r="H1026">
        <v>12.33658</v>
      </c>
      <c r="I1026">
        <v>91.267300000000006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9073</v>
      </c>
      <c r="P1026" t="s">
        <v>58</v>
      </c>
      <c r="Q1026" t="s">
        <v>60</v>
      </c>
      <c r="R1026" t="s">
        <v>66</v>
      </c>
    </row>
    <row r="1027" spans="1:18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0.45023790000000002</v>
      </c>
      <c r="H1027">
        <v>0.45023790000000002</v>
      </c>
      <c r="I1027">
        <v>92.622600000000006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12598</v>
      </c>
      <c r="P1027" t="s">
        <v>58</v>
      </c>
      <c r="Q1027" t="s">
        <v>60</v>
      </c>
      <c r="R1027" t="s">
        <v>66</v>
      </c>
    </row>
    <row r="1028" spans="1:18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1.84223</v>
      </c>
      <c r="H1028">
        <v>1.84223</v>
      </c>
      <c r="I1028">
        <v>92.622600000000006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12598</v>
      </c>
      <c r="P1028" t="s">
        <v>58</v>
      </c>
      <c r="Q1028" t="s">
        <v>60</v>
      </c>
      <c r="R1028" t="s">
        <v>66</v>
      </c>
    </row>
    <row r="1029" spans="1:18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1.578589</v>
      </c>
      <c r="H1029">
        <v>1.578589</v>
      </c>
      <c r="I1029">
        <v>92.622600000000006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12598</v>
      </c>
      <c r="P1029" t="s">
        <v>58</v>
      </c>
      <c r="Q1029" t="s">
        <v>60</v>
      </c>
      <c r="R1029" t="s">
        <v>66</v>
      </c>
    </row>
    <row r="1030" spans="1:18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23.208410000000001</v>
      </c>
      <c r="H1030">
        <v>23.208410000000001</v>
      </c>
      <c r="I1030">
        <v>92.622600000000006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12598</v>
      </c>
      <c r="P1030" t="s">
        <v>58</v>
      </c>
      <c r="Q1030" t="s">
        <v>60</v>
      </c>
      <c r="R1030" t="s">
        <v>66</v>
      </c>
    </row>
    <row r="1031" spans="1:18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0.38850679999999999</v>
      </c>
      <c r="H1031">
        <v>0.38850679999999999</v>
      </c>
      <c r="I1031">
        <v>92.055099999999996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21671</v>
      </c>
      <c r="P1031" t="s">
        <v>58</v>
      </c>
      <c r="Q1031" t="s">
        <v>60</v>
      </c>
    </row>
    <row r="1032" spans="1:18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1.654498</v>
      </c>
      <c r="H1032">
        <v>1.654498</v>
      </c>
      <c r="I1032">
        <v>92.055099999999996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21671</v>
      </c>
      <c r="P1032" t="s">
        <v>58</v>
      </c>
      <c r="Q1032" t="s">
        <v>60</v>
      </c>
    </row>
    <row r="1033" spans="1:18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1.3837079999999999</v>
      </c>
      <c r="H1033">
        <v>1.3837079999999999</v>
      </c>
      <c r="I1033">
        <v>92.055099999999996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21671</v>
      </c>
      <c r="P1033" t="s">
        <v>58</v>
      </c>
      <c r="Q1033" t="s">
        <v>60</v>
      </c>
    </row>
    <row r="1034" spans="1:18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35.85463</v>
      </c>
      <c r="H1034">
        <v>35.854640000000003</v>
      </c>
      <c r="I1034">
        <v>92.055099999999996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21671</v>
      </c>
      <c r="P1034" t="s">
        <v>58</v>
      </c>
      <c r="Q1034" t="s">
        <v>60</v>
      </c>
    </row>
    <row r="1035" spans="1:18" x14ac:dyDescent="0.25">
      <c r="A1035" t="s">
        <v>30</v>
      </c>
      <c r="B1035" t="s">
        <v>38</v>
      </c>
      <c r="C1035" t="s">
        <v>48</v>
      </c>
      <c r="D1035" t="s">
        <v>57</v>
      </c>
      <c r="E1035">
        <v>13</v>
      </c>
      <c r="F1035" t="str">
        <f t="shared" si="16"/>
        <v>Average Per Ton1-in-10July Monthly System Peak Day100% Cycling13</v>
      </c>
      <c r="G1035">
        <v>0.30477549999999998</v>
      </c>
      <c r="H1035">
        <v>0.30477549999999998</v>
      </c>
      <c r="I1035">
        <v>89.771900000000002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9073</v>
      </c>
      <c r="P1035" t="s">
        <v>58</v>
      </c>
      <c r="Q1035" t="s">
        <v>60</v>
      </c>
      <c r="R1035" t="s">
        <v>67</v>
      </c>
    </row>
    <row r="1036" spans="1:18" x14ac:dyDescent="0.25">
      <c r="A1036" t="s">
        <v>28</v>
      </c>
      <c r="B1036" t="s">
        <v>38</v>
      </c>
      <c r="C1036" t="s">
        <v>48</v>
      </c>
      <c r="D1036" t="s">
        <v>57</v>
      </c>
      <c r="E1036">
        <v>13</v>
      </c>
      <c r="F1036" t="str">
        <f t="shared" si="16"/>
        <v>Average Per Premise1-in-10July Monthly System Peak Day100% Cycling13</v>
      </c>
      <c r="G1036">
        <v>1.3685609999999999</v>
      </c>
      <c r="H1036">
        <v>1.3685609999999999</v>
      </c>
      <c r="I1036">
        <v>89.771900000000002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9073</v>
      </c>
      <c r="P1036" t="s">
        <v>58</v>
      </c>
      <c r="Q1036" t="s">
        <v>60</v>
      </c>
      <c r="R1036" t="s">
        <v>67</v>
      </c>
    </row>
    <row r="1037" spans="1:18" x14ac:dyDescent="0.25">
      <c r="A1037" t="s">
        <v>29</v>
      </c>
      <c r="B1037" t="s">
        <v>38</v>
      </c>
      <c r="C1037" t="s">
        <v>48</v>
      </c>
      <c r="D1037" t="s">
        <v>57</v>
      </c>
      <c r="E1037">
        <v>13</v>
      </c>
      <c r="F1037" t="str">
        <f t="shared" si="16"/>
        <v>Average Per Device1-in-10July Monthly System Peak Day100% Cycling13</v>
      </c>
      <c r="G1037">
        <v>1.107667</v>
      </c>
      <c r="H1037">
        <v>1.107667</v>
      </c>
      <c r="I1037">
        <v>89.771900000000002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9073</v>
      </c>
      <c r="P1037" t="s">
        <v>58</v>
      </c>
      <c r="Q1037" t="s">
        <v>60</v>
      </c>
      <c r="R1037" t="s">
        <v>67</v>
      </c>
    </row>
    <row r="1038" spans="1:18" x14ac:dyDescent="0.25">
      <c r="A1038" t="s">
        <v>43</v>
      </c>
      <c r="B1038" t="s">
        <v>38</v>
      </c>
      <c r="C1038" t="s">
        <v>48</v>
      </c>
      <c r="D1038" t="s">
        <v>57</v>
      </c>
      <c r="E1038">
        <v>13</v>
      </c>
      <c r="F1038" t="str">
        <f t="shared" si="16"/>
        <v>Aggregate1-in-10July Monthly System Peak Day100% Cycling13</v>
      </c>
      <c r="G1038">
        <v>12.41695</v>
      </c>
      <c r="H1038">
        <v>12.41695</v>
      </c>
      <c r="I1038">
        <v>89.771900000000002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9073</v>
      </c>
      <c r="P1038" t="s">
        <v>58</v>
      </c>
      <c r="Q1038" t="s">
        <v>60</v>
      </c>
      <c r="R1038" t="s">
        <v>67</v>
      </c>
    </row>
    <row r="1039" spans="1:18" x14ac:dyDescent="0.25">
      <c r="A1039" t="s">
        <v>30</v>
      </c>
      <c r="B1039" t="s">
        <v>38</v>
      </c>
      <c r="C1039" t="s">
        <v>48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0.45127509999999998</v>
      </c>
      <c r="H1039">
        <v>0.45127509999999998</v>
      </c>
      <c r="I1039">
        <v>90.876900000000006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12598</v>
      </c>
      <c r="P1039" t="s">
        <v>58</v>
      </c>
      <c r="Q1039" t="s">
        <v>60</v>
      </c>
      <c r="R1039" t="s">
        <v>67</v>
      </c>
    </row>
    <row r="1040" spans="1:18" x14ac:dyDescent="0.25">
      <c r="A1040" t="s">
        <v>28</v>
      </c>
      <c r="B1040" t="s">
        <v>38</v>
      </c>
      <c r="C1040" t="s">
        <v>48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1.8464739999999999</v>
      </c>
      <c r="H1040">
        <v>1.8464739999999999</v>
      </c>
      <c r="I1040">
        <v>90.876900000000006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12598</v>
      </c>
      <c r="P1040" t="s">
        <v>58</v>
      </c>
      <c r="Q1040" t="s">
        <v>60</v>
      </c>
      <c r="R1040" t="s">
        <v>67</v>
      </c>
    </row>
    <row r="1041" spans="1:18" x14ac:dyDescent="0.25">
      <c r="A1041" t="s">
        <v>29</v>
      </c>
      <c r="B1041" t="s">
        <v>38</v>
      </c>
      <c r="C1041" t="s">
        <v>48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1.582225</v>
      </c>
      <c r="H1041">
        <v>1.582225</v>
      </c>
      <c r="I1041">
        <v>90.876900000000006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12598</v>
      </c>
      <c r="P1041" t="s">
        <v>58</v>
      </c>
      <c r="Q1041" t="s">
        <v>60</v>
      </c>
      <c r="R1041" t="s">
        <v>67</v>
      </c>
    </row>
    <row r="1042" spans="1:18" x14ac:dyDescent="0.25">
      <c r="A1042" t="s">
        <v>43</v>
      </c>
      <c r="B1042" t="s">
        <v>38</v>
      </c>
      <c r="C1042" t="s">
        <v>48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23.261880000000001</v>
      </c>
      <c r="H1042">
        <v>23.261880000000001</v>
      </c>
      <c r="I1042">
        <v>90.876900000000006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12598</v>
      </c>
      <c r="P1042" t="s">
        <v>58</v>
      </c>
      <c r="Q1042" t="s">
        <v>60</v>
      </c>
      <c r="R1042" t="s">
        <v>67</v>
      </c>
    </row>
    <row r="1043" spans="1:18" x14ac:dyDescent="0.25">
      <c r="A1043" t="s">
        <v>30</v>
      </c>
      <c r="B1043" t="s">
        <v>38</v>
      </c>
      <c r="C1043" t="s">
        <v>48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0.3899357</v>
      </c>
      <c r="H1043">
        <v>0.3899357</v>
      </c>
      <c r="I1043">
        <v>90.414199999999994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21671</v>
      </c>
      <c r="P1043" t="s">
        <v>58</v>
      </c>
      <c r="Q1043" t="s">
        <v>60</v>
      </c>
    </row>
    <row r="1044" spans="1:18" x14ac:dyDescent="0.25">
      <c r="A1044" t="s">
        <v>28</v>
      </c>
      <c r="B1044" t="s">
        <v>38</v>
      </c>
      <c r="C1044" t="s">
        <v>48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1.6605829999999999</v>
      </c>
      <c r="H1044">
        <v>1.6605829999999999</v>
      </c>
      <c r="I1044">
        <v>90.414199999999994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21671</v>
      </c>
      <c r="P1044" t="s">
        <v>58</v>
      </c>
      <c r="Q1044" t="s">
        <v>60</v>
      </c>
    </row>
    <row r="1045" spans="1:18" x14ac:dyDescent="0.25">
      <c r="A1045" t="s">
        <v>29</v>
      </c>
      <c r="B1045" t="s">
        <v>38</v>
      </c>
      <c r="C1045" t="s">
        <v>48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1.3887970000000001</v>
      </c>
      <c r="H1045">
        <v>1.3887970000000001</v>
      </c>
      <c r="I1045">
        <v>90.414199999999994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21671</v>
      </c>
      <c r="P1045" t="s">
        <v>58</v>
      </c>
      <c r="Q1045" t="s">
        <v>60</v>
      </c>
    </row>
    <row r="1046" spans="1:18" x14ac:dyDescent="0.25">
      <c r="A1046" t="s">
        <v>43</v>
      </c>
      <c r="B1046" t="s">
        <v>38</v>
      </c>
      <c r="C1046" t="s">
        <v>48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35.986499999999999</v>
      </c>
      <c r="H1046">
        <v>35.986499999999999</v>
      </c>
      <c r="I1046">
        <v>90.414199999999994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21671</v>
      </c>
      <c r="P1046" t="s">
        <v>58</v>
      </c>
      <c r="Q1046" t="s">
        <v>60</v>
      </c>
    </row>
    <row r="1047" spans="1:18" x14ac:dyDescent="0.25">
      <c r="A1047" t="s">
        <v>30</v>
      </c>
      <c r="B1047" t="s">
        <v>38</v>
      </c>
      <c r="C1047" t="s">
        <v>49</v>
      </c>
      <c r="D1047" t="s">
        <v>57</v>
      </c>
      <c r="E1047">
        <v>13</v>
      </c>
      <c r="F1047" t="str">
        <f t="shared" si="16"/>
        <v>Average Per Ton1-in-10June Monthly System Peak Day100% Cycling13</v>
      </c>
      <c r="G1047">
        <v>0.25345010000000001</v>
      </c>
      <c r="H1047">
        <v>0.25345010000000001</v>
      </c>
      <c r="I1047">
        <v>86.988500000000002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9073</v>
      </c>
      <c r="P1047" t="s">
        <v>58</v>
      </c>
      <c r="Q1047" t="s">
        <v>60</v>
      </c>
      <c r="R1047" t="s">
        <v>68</v>
      </c>
    </row>
    <row r="1048" spans="1:18" x14ac:dyDescent="0.25">
      <c r="A1048" t="s">
        <v>28</v>
      </c>
      <c r="B1048" t="s">
        <v>38</v>
      </c>
      <c r="C1048" t="s">
        <v>49</v>
      </c>
      <c r="D1048" t="s">
        <v>57</v>
      </c>
      <c r="E1048">
        <v>13</v>
      </c>
      <c r="F1048" t="str">
        <f t="shared" si="16"/>
        <v>Average Per Premise1-in-10June Monthly System Peak Day100% Cycling13</v>
      </c>
      <c r="G1048">
        <v>1.13809</v>
      </c>
      <c r="H1048">
        <v>1.13809</v>
      </c>
      <c r="I1048">
        <v>86.988500000000002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9073</v>
      </c>
      <c r="P1048" t="s">
        <v>58</v>
      </c>
      <c r="Q1048" t="s">
        <v>60</v>
      </c>
      <c r="R1048" t="s">
        <v>68</v>
      </c>
    </row>
    <row r="1049" spans="1:18" x14ac:dyDescent="0.25">
      <c r="A1049" t="s">
        <v>29</v>
      </c>
      <c r="B1049" t="s">
        <v>38</v>
      </c>
      <c r="C1049" t="s">
        <v>49</v>
      </c>
      <c r="D1049" t="s">
        <v>57</v>
      </c>
      <c r="E1049">
        <v>13</v>
      </c>
      <c r="F1049" t="str">
        <f t="shared" si="16"/>
        <v>Average Per Device1-in-10June Monthly System Peak Day100% Cycling13</v>
      </c>
      <c r="G1049">
        <v>0.9211319</v>
      </c>
      <c r="H1049">
        <v>0.9211319</v>
      </c>
      <c r="I1049">
        <v>86.988500000000002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9073</v>
      </c>
      <c r="P1049" t="s">
        <v>58</v>
      </c>
      <c r="Q1049" t="s">
        <v>60</v>
      </c>
      <c r="R1049" t="s">
        <v>68</v>
      </c>
    </row>
    <row r="1050" spans="1:18" x14ac:dyDescent="0.25">
      <c r="A1050" t="s">
        <v>43</v>
      </c>
      <c r="B1050" t="s">
        <v>38</v>
      </c>
      <c r="C1050" t="s">
        <v>49</v>
      </c>
      <c r="D1050" t="s">
        <v>57</v>
      </c>
      <c r="E1050">
        <v>13</v>
      </c>
      <c r="F1050" t="str">
        <f t="shared" si="16"/>
        <v>Aggregate1-in-10June Monthly System Peak Day100% Cycling13</v>
      </c>
      <c r="G1050">
        <v>10.325889999999999</v>
      </c>
      <c r="H1050">
        <v>10.325889999999999</v>
      </c>
      <c r="I1050">
        <v>86.988500000000002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9073</v>
      </c>
      <c r="P1050" t="s">
        <v>58</v>
      </c>
      <c r="Q1050" t="s">
        <v>60</v>
      </c>
      <c r="R1050" t="s">
        <v>68</v>
      </c>
    </row>
    <row r="1051" spans="1:18" x14ac:dyDescent="0.25">
      <c r="A1051" t="s">
        <v>30</v>
      </c>
      <c r="B1051" t="s">
        <v>38</v>
      </c>
      <c r="C1051" t="s">
        <v>49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0.40605780000000002</v>
      </c>
      <c r="H1051">
        <v>0.40605780000000002</v>
      </c>
      <c r="I1051">
        <v>88.234099999999998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12598</v>
      </c>
      <c r="P1051" t="s">
        <v>58</v>
      </c>
      <c r="Q1051" t="s">
        <v>60</v>
      </c>
      <c r="R1051" t="s">
        <v>68</v>
      </c>
    </row>
    <row r="1052" spans="1:18" x14ac:dyDescent="0.25">
      <c r="A1052" t="s">
        <v>28</v>
      </c>
      <c r="B1052" t="s">
        <v>38</v>
      </c>
      <c r="C1052" t="s">
        <v>49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1.661459</v>
      </c>
      <c r="H1052">
        <v>1.661459</v>
      </c>
      <c r="I1052">
        <v>88.234099999999998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12598</v>
      </c>
      <c r="P1052" t="s">
        <v>58</v>
      </c>
      <c r="Q1052" t="s">
        <v>60</v>
      </c>
      <c r="R1052" t="s">
        <v>68</v>
      </c>
    </row>
    <row r="1053" spans="1:18" x14ac:dyDescent="0.25">
      <c r="A1053" t="s">
        <v>29</v>
      </c>
      <c r="B1053" t="s">
        <v>38</v>
      </c>
      <c r="C1053" t="s">
        <v>49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1.4236880000000001</v>
      </c>
      <c r="H1053">
        <v>1.4236880000000001</v>
      </c>
      <c r="I1053">
        <v>88.234099999999998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12598</v>
      </c>
      <c r="P1053" t="s">
        <v>58</v>
      </c>
      <c r="Q1053" t="s">
        <v>60</v>
      </c>
      <c r="R1053" t="s">
        <v>68</v>
      </c>
    </row>
    <row r="1054" spans="1:18" x14ac:dyDescent="0.25">
      <c r="A1054" t="s">
        <v>43</v>
      </c>
      <c r="B1054" t="s">
        <v>38</v>
      </c>
      <c r="C1054" t="s">
        <v>49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20.931059999999999</v>
      </c>
      <c r="H1054">
        <v>20.931059999999999</v>
      </c>
      <c r="I1054">
        <v>88.234099999999998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12598</v>
      </c>
      <c r="P1054" t="s">
        <v>58</v>
      </c>
      <c r="Q1054" t="s">
        <v>60</v>
      </c>
      <c r="R1054" t="s">
        <v>68</v>
      </c>
    </row>
    <row r="1055" spans="1:18" x14ac:dyDescent="0.25">
      <c r="A1055" t="s">
        <v>30</v>
      </c>
      <c r="B1055" t="s">
        <v>38</v>
      </c>
      <c r="C1055" t="s">
        <v>49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0.34216089999999999</v>
      </c>
      <c r="H1055">
        <v>0.34216099999999999</v>
      </c>
      <c r="I1055">
        <v>87.712599999999995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21671</v>
      </c>
      <c r="P1055" t="s">
        <v>58</v>
      </c>
      <c r="Q1055" t="s">
        <v>60</v>
      </c>
    </row>
    <row r="1056" spans="1:18" x14ac:dyDescent="0.25">
      <c r="A1056" t="s">
        <v>28</v>
      </c>
      <c r="B1056" t="s">
        <v>38</v>
      </c>
      <c r="C1056" t="s">
        <v>49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1.4571289999999999</v>
      </c>
      <c r="H1056">
        <v>1.4571289999999999</v>
      </c>
      <c r="I1056">
        <v>87.712599999999995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21671</v>
      </c>
      <c r="P1056" t="s">
        <v>58</v>
      </c>
      <c r="Q1056" t="s">
        <v>60</v>
      </c>
    </row>
    <row r="1057" spans="1:18" x14ac:dyDescent="0.25">
      <c r="A1057" t="s">
        <v>29</v>
      </c>
      <c r="B1057" t="s">
        <v>38</v>
      </c>
      <c r="C1057" t="s">
        <v>49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1.218642</v>
      </c>
      <c r="H1057">
        <v>1.218642</v>
      </c>
      <c r="I1057">
        <v>87.712599999999995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21671</v>
      </c>
      <c r="P1057" t="s">
        <v>58</v>
      </c>
      <c r="Q1057" t="s">
        <v>60</v>
      </c>
    </row>
    <row r="1058" spans="1:18" x14ac:dyDescent="0.25">
      <c r="A1058" t="s">
        <v>43</v>
      </c>
      <c r="B1058" t="s">
        <v>38</v>
      </c>
      <c r="C1058" t="s">
        <v>49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31.577449999999999</v>
      </c>
      <c r="H1058">
        <v>31.577449999999999</v>
      </c>
      <c r="I1058">
        <v>87.712599999999995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21671</v>
      </c>
      <c r="P1058" t="s">
        <v>58</v>
      </c>
      <c r="Q1058" t="s">
        <v>60</v>
      </c>
    </row>
    <row r="1059" spans="1:18" x14ac:dyDescent="0.25">
      <c r="A1059" t="s">
        <v>30</v>
      </c>
      <c r="B1059" t="s">
        <v>38</v>
      </c>
      <c r="C1059" t="s">
        <v>50</v>
      </c>
      <c r="D1059" t="s">
        <v>57</v>
      </c>
      <c r="E1059">
        <v>13</v>
      </c>
      <c r="F1059" t="str">
        <f t="shared" si="16"/>
        <v>Average Per Ton1-in-10May Monthly System Peak Day100% Cycling13</v>
      </c>
      <c r="G1059">
        <v>0.2812289</v>
      </c>
      <c r="H1059">
        <v>0.2812289</v>
      </c>
      <c r="I1059">
        <v>90.636099999999999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9073</v>
      </c>
      <c r="P1059" t="s">
        <v>58</v>
      </c>
      <c r="Q1059" t="s">
        <v>60</v>
      </c>
      <c r="R1059" t="s">
        <v>69</v>
      </c>
    </row>
    <row r="1060" spans="1:18" x14ac:dyDescent="0.25">
      <c r="A1060" t="s">
        <v>28</v>
      </c>
      <c r="B1060" t="s">
        <v>38</v>
      </c>
      <c r="C1060" t="s">
        <v>50</v>
      </c>
      <c r="D1060" t="s">
        <v>57</v>
      </c>
      <c r="E1060">
        <v>13</v>
      </c>
      <c r="F1060" t="str">
        <f t="shared" si="16"/>
        <v>Average Per Premise1-in-10May Monthly System Peak Day100% Cycling13</v>
      </c>
      <c r="G1060">
        <v>1.2628269999999999</v>
      </c>
      <c r="H1060">
        <v>1.2628269999999999</v>
      </c>
      <c r="I1060">
        <v>90.636099999999999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9073</v>
      </c>
      <c r="P1060" t="s">
        <v>58</v>
      </c>
      <c r="Q1060" t="s">
        <v>60</v>
      </c>
      <c r="R1060" t="s">
        <v>69</v>
      </c>
    </row>
    <row r="1061" spans="1:18" x14ac:dyDescent="0.25">
      <c r="A1061" t="s">
        <v>29</v>
      </c>
      <c r="B1061" t="s">
        <v>38</v>
      </c>
      <c r="C1061" t="s">
        <v>50</v>
      </c>
      <c r="D1061" t="s">
        <v>57</v>
      </c>
      <c r="E1061">
        <v>13</v>
      </c>
      <c r="F1061" t="str">
        <f t="shared" si="16"/>
        <v>Average Per Device1-in-10May Monthly System Peak Day100% Cycling13</v>
      </c>
      <c r="G1061">
        <v>1.0220899999999999</v>
      </c>
      <c r="H1061">
        <v>1.0220899999999999</v>
      </c>
      <c r="I1061">
        <v>90.636099999999999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9073</v>
      </c>
      <c r="P1061" t="s">
        <v>58</v>
      </c>
      <c r="Q1061" t="s">
        <v>60</v>
      </c>
      <c r="R1061" t="s">
        <v>69</v>
      </c>
    </row>
    <row r="1062" spans="1:18" x14ac:dyDescent="0.25">
      <c r="A1062" t="s">
        <v>43</v>
      </c>
      <c r="B1062" t="s">
        <v>38</v>
      </c>
      <c r="C1062" t="s">
        <v>50</v>
      </c>
      <c r="D1062" t="s">
        <v>57</v>
      </c>
      <c r="E1062">
        <v>13</v>
      </c>
      <c r="F1062" t="str">
        <f t="shared" si="16"/>
        <v>Aggregate1-in-10May Monthly System Peak Day100% Cycling13</v>
      </c>
      <c r="G1062">
        <v>11.45763</v>
      </c>
      <c r="H1062">
        <v>11.45763</v>
      </c>
      <c r="I1062">
        <v>90.636099999999999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9073</v>
      </c>
      <c r="P1062" t="s">
        <v>58</v>
      </c>
      <c r="Q1062" t="s">
        <v>60</v>
      </c>
      <c r="R1062" t="s">
        <v>69</v>
      </c>
    </row>
    <row r="1063" spans="1:18" x14ac:dyDescent="0.25">
      <c r="A1063" t="s">
        <v>30</v>
      </c>
      <c r="B1063" t="s">
        <v>38</v>
      </c>
      <c r="C1063" t="s">
        <v>50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0.43014409999999997</v>
      </c>
      <c r="H1063">
        <v>0.43014409999999997</v>
      </c>
      <c r="I1063">
        <v>91.6845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12598</v>
      </c>
      <c r="P1063" t="s">
        <v>58</v>
      </c>
      <c r="Q1063" t="s">
        <v>60</v>
      </c>
      <c r="R1063" t="s">
        <v>69</v>
      </c>
    </row>
    <row r="1064" spans="1:18" x14ac:dyDescent="0.25">
      <c r="A1064" t="s">
        <v>28</v>
      </c>
      <c r="B1064" t="s">
        <v>38</v>
      </c>
      <c r="C1064" t="s">
        <v>50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1.7600119999999999</v>
      </c>
      <c r="H1064">
        <v>1.7600119999999999</v>
      </c>
      <c r="I1064">
        <v>91.6845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12598</v>
      </c>
      <c r="P1064" t="s">
        <v>58</v>
      </c>
      <c r="Q1064" t="s">
        <v>60</v>
      </c>
      <c r="R1064" t="s">
        <v>69</v>
      </c>
    </row>
    <row r="1065" spans="1:18" x14ac:dyDescent="0.25">
      <c r="A1065" t="s">
        <v>29</v>
      </c>
      <c r="B1065" t="s">
        <v>38</v>
      </c>
      <c r="C1065" t="s">
        <v>50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1.5081370000000001</v>
      </c>
      <c r="H1065">
        <v>1.5081370000000001</v>
      </c>
      <c r="I1065">
        <v>91.6845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12598</v>
      </c>
      <c r="P1065" t="s">
        <v>58</v>
      </c>
      <c r="Q1065" t="s">
        <v>60</v>
      </c>
      <c r="R1065" t="s">
        <v>69</v>
      </c>
    </row>
    <row r="1066" spans="1:18" x14ac:dyDescent="0.25">
      <c r="A1066" t="s">
        <v>43</v>
      </c>
      <c r="B1066" t="s">
        <v>38</v>
      </c>
      <c r="C1066" t="s">
        <v>50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22.172640000000001</v>
      </c>
      <c r="H1066">
        <v>22.172640000000001</v>
      </c>
      <c r="I1066">
        <v>91.6845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12598</v>
      </c>
      <c r="P1066" t="s">
        <v>58</v>
      </c>
      <c r="Q1066" t="s">
        <v>60</v>
      </c>
      <c r="R1066" t="s">
        <v>69</v>
      </c>
    </row>
    <row r="1067" spans="1:18" x14ac:dyDescent="0.25">
      <c r="A1067" t="s">
        <v>30</v>
      </c>
      <c r="B1067" t="s">
        <v>38</v>
      </c>
      <c r="C1067" t="s">
        <v>50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0.36779329999999999</v>
      </c>
      <c r="H1067">
        <v>0.36779329999999999</v>
      </c>
      <c r="I1067">
        <v>91.245599999999996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21671</v>
      </c>
      <c r="P1067" t="s">
        <v>58</v>
      </c>
      <c r="Q1067" t="s">
        <v>60</v>
      </c>
    </row>
    <row r="1068" spans="1:18" x14ac:dyDescent="0.25">
      <c r="A1068" t="s">
        <v>28</v>
      </c>
      <c r="B1068" t="s">
        <v>38</v>
      </c>
      <c r="C1068" t="s">
        <v>50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1.5662879999999999</v>
      </c>
      <c r="H1068">
        <v>1.5662879999999999</v>
      </c>
      <c r="I1068">
        <v>91.245599999999996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21671</v>
      </c>
      <c r="P1068" t="s">
        <v>58</v>
      </c>
      <c r="Q1068" t="s">
        <v>60</v>
      </c>
    </row>
    <row r="1069" spans="1:18" x14ac:dyDescent="0.25">
      <c r="A1069" t="s">
        <v>29</v>
      </c>
      <c r="B1069" t="s">
        <v>38</v>
      </c>
      <c r="C1069" t="s">
        <v>50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1.3099339999999999</v>
      </c>
      <c r="H1069">
        <v>1.3099339999999999</v>
      </c>
      <c r="I1069">
        <v>91.245599999999996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21671</v>
      </c>
      <c r="P1069" t="s">
        <v>58</v>
      </c>
      <c r="Q1069" t="s">
        <v>60</v>
      </c>
    </row>
    <row r="1070" spans="1:18" x14ac:dyDescent="0.25">
      <c r="A1070" t="s">
        <v>43</v>
      </c>
      <c r="B1070" t="s">
        <v>38</v>
      </c>
      <c r="C1070" t="s">
        <v>50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33.943019999999997</v>
      </c>
      <c r="H1070">
        <v>33.943019999999997</v>
      </c>
      <c r="I1070">
        <v>91.245599999999996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21671</v>
      </c>
      <c r="P1070" t="s">
        <v>58</v>
      </c>
      <c r="Q1070" t="s">
        <v>60</v>
      </c>
    </row>
    <row r="1071" spans="1:18" x14ac:dyDescent="0.25">
      <c r="A1071" t="s">
        <v>30</v>
      </c>
      <c r="B1071" t="s">
        <v>38</v>
      </c>
      <c r="C1071" t="s">
        <v>51</v>
      </c>
      <c r="D1071" t="s">
        <v>57</v>
      </c>
      <c r="E1071">
        <v>13</v>
      </c>
      <c r="F1071" t="str">
        <f t="shared" si="16"/>
        <v>Average Per Ton1-in-10October Monthly System Peak Day100% Cycling13</v>
      </c>
      <c r="G1071">
        <v>0.28490789999999999</v>
      </c>
      <c r="H1071">
        <v>0.28490789999999999</v>
      </c>
      <c r="I1071">
        <v>90.340900000000005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9073</v>
      </c>
      <c r="P1071" t="s">
        <v>58</v>
      </c>
      <c r="Q1071" t="s">
        <v>60</v>
      </c>
      <c r="R1071" t="s">
        <v>70</v>
      </c>
    </row>
    <row r="1072" spans="1:18" x14ac:dyDescent="0.25">
      <c r="A1072" t="s">
        <v>28</v>
      </c>
      <c r="B1072" t="s">
        <v>38</v>
      </c>
      <c r="C1072" t="s">
        <v>51</v>
      </c>
      <c r="D1072" t="s">
        <v>57</v>
      </c>
      <c r="E1072">
        <v>13</v>
      </c>
      <c r="F1072" t="str">
        <f t="shared" si="16"/>
        <v>Average Per Premise1-in-10October Monthly System Peak Day100% Cycling13</v>
      </c>
      <c r="G1072">
        <v>1.279347</v>
      </c>
      <c r="H1072">
        <v>1.279347</v>
      </c>
      <c r="I1072">
        <v>90.340900000000005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9073</v>
      </c>
      <c r="P1072" t="s">
        <v>58</v>
      </c>
      <c r="Q1072" t="s">
        <v>60</v>
      </c>
      <c r="R1072" t="s">
        <v>70</v>
      </c>
    </row>
    <row r="1073" spans="1:18" x14ac:dyDescent="0.25">
      <c r="A1073" t="s">
        <v>29</v>
      </c>
      <c r="B1073" t="s">
        <v>38</v>
      </c>
      <c r="C1073" t="s">
        <v>51</v>
      </c>
      <c r="D1073" t="s">
        <v>57</v>
      </c>
      <c r="E1073">
        <v>13</v>
      </c>
      <c r="F1073" t="str">
        <f t="shared" si="16"/>
        <v>Average Per Device1-in-10October Monthly System Peak Day100% Cycling13</v>
      </c>
      <c r="G1073">
        <v>1.035461</v>
      </c>
      <c r="H1073">
        <v>1.035461</v>
      </c>
      <c r="I1073">
        <v>90.340900000000005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9073</v>
      </c>
      <c r="P1073" t="s">
        <v>58</v>
      </c>
      <c r="Q1073" t="s">
        <v>60</v>
      </c>
      <c r="R1073" t="s">
        <v>70</v>
      </c>
    </row>
    <row r="1074" spans="1:18" x14ac:dyDescent="0.25">
      <c r="A1074" t="s">
        <v>43</v>
      </c>
      <c r="B1074" t="s">
        <v>38</v>
      </c>
      <c r="C1074" t="s">
        <v>51</v>
      </c>
      <c r="D1074" t="s">
        <v>57</v>
      </c>
      <c r="E1074">
        <v>13</v>
      </c>
      <c r="F1074" t="str">
        <f t="shared" si="16"/>
        <v>Aggregate1-in-10October Monthly System Peak Day100% Cycling13</v>
      </c>
      <c r="G1074">
        <v>11.607519999999999</v>
      </c>
      <c r="H1074">
        <v>11.607519999999999</v>
      </c>
      <c r="I1074">
        <v>90.340900000000005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9073</v>
      </c>
      <c r="P1074" t="s">
        <v>58</v>
      </c>
      <c r="Q1074" t="s">
        <v>60</v>
      </c>
      <c r="R1074" t="s">
        <v>70</v>
      </c>
    </row>
    <row r="1075" spans="1:18" x14ac:dyDescent="0.25">
      <c r="A1075" t="s">
        <v>30</v>
      </c>
      <c r="B1075" t="s">
        <v>38</v>
      </c>
      <c r="C1075" t="s">
        <v>51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0.43394270000000001</v>
      </c>
      <c r="H1075">
        <v>0.43394270000000001</v>
      </c>
      <c r="I1075">
        <v>91.163700000000006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12598</v>
      </c>
      <c r="P1075" t="s">
        <v>58</v>
      </c>
      <c r="Q1075" t="s">
        <v>60</v>
      </c>
      <c r="R1075" t="s">
        <v>70</v>
      </c>
    </row>
    <row r="1076" spans="1:18" x14ac:dyDescent="0.25">
      <c r="A1076" t="s">
        <v>28</v>
      </c>
      <c r="B1076" t="s">
        <v>38</v>
      </c>
      <c r="C1076" t="s">
        <v>51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1.775555</v>
      </c>
      <c r="H1076">
        <v>1.775555</v>
      </c>
      <c r="I1076">
        <v>91.163700000000006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12598</v>
      </c>
      <c r="P1076" t="s">
        <v>58</v>
      </c>
      <c r="Q1076" t="s">
        <v>60</v>
      </c>
      <c r="R1076" t="s">
        <v>70</v>
      </c>
    </row>
    <row r="1077" spans="1:18" x14ac:dyDescent="0.25">
      <c r="A1077" t="s">
        <v>29</v>
      </c>
      <c r="B1077" t="s">
        <v>38</v>
      </c>
      <c r="C1077" t="s">
        <v>51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1.5214559999999999</v>
      </c>
      <c r="H1077">
        <v>1.5214559999999999</v>
      </c>
      <c r="I1077">
        <v>91.163700000000006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12598</v>
      </c>
      <c r="P1077" t="s">
        <v>58</v>
      </c>
      <c r="Q1077" t="s">
        <v>60</v>
      </c>
      <c r="R1077" t="s">
        <v>70</v>
      </c>
    </row>
    <row r="1078" spans="1:18" x14ac:dyDescent="0.25">
      <c r="A1078" t="s">
        <v>43</v>
      </c>
      <c r="B1078" t="s">
        <v>38</v>
      </c>
      <c r="C1078" t="s">
        <v>51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22.36844</v>
      </c>
      <c r="H1078">
        <v>22.36844</v>
      </c>
      <c r="I1078">
        <v>91.163700000000006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12598</v>
      </c>
      <c r="P1078" t="s">
        <v>58</v>
      </c>
      <c r="Q1078" t="s">
        <v>60</v>
      </c>
      <c r="R1078" t="s">
        <v>70</v>
      </c>
    </row>
    <row r="1079" spans="1:18" x14ac:dyDescent="0.25">
      <c r="A1079" t="s">
        <v>30</v>
      </c>
      <c r="B1079" t="s">
        <v>38</v>
      </c>
      <c r="C1079" t="s">
        <v>51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0.37154179999999998</v>
      </c>
      <c r="H1079">
        <v>0.37154179999999998</v>
      </c>
      <c r="I1079">
        <v>90.819199999999995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21671</v>
      </c>
      <c r="P1079" t="s">
        <v>58</v>
      </c>
      <c r="Q1079" t="s">
        <v>60</v>
      </c>
    </row>
    <row r="1080" spans="1:18" x14ac:dyDescent="0.25">
      <c r="A1080" t="s">
        <v>28</v>
      </c>
      <c r="B1080" t="s">
        <v>38</v>
      </c>
      <c r="C1080" t="s">
        <v>51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1.5822510000000001</v>
      </c>
      <c r="H1080">
        <v>1.5822510000000001</v>
      </c>
      <c r="I1080">
        <v>90.819199999999995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21671</v>
      </c>
      <c r="P1080" t="s">
        <v>58</v>
      </c>
      <c r="Q1080" t="s">
        <v>60</v>
      </c>
    </row>
    <row r="1081" spans="1:18" x14ac:dyDescent="0.25">
      <c r="A1081" t="s">
        <v>29</v>
      </c>
      <c r="B1081" t="s">
        <v>38</v>
      </c>
      <c r="C1081" t="s">
        <v>51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1.323285</v>
      </c>
      <c r="H1081">
        <v>1.323285</v>
      </c>
      <c r="I1081">
        <v>90.819199999999995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21671</v>
      </c>
      <c r="P1081" t="s">
        <v>58</v>
      </c>
      <c r="Q1081" t="s">
        <v>60</v>
      </c>
    </row>
    <row r="1082" spans="1:18" x14ac:dyDescent="0.25">
      <c r="A1082" t="s">
        <v>43</v>
      </c>
      <c r="B1082" t="s">
        <v>38</v>
      </c>
      <c r="C1082" t="s">
        <v>51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34.288960000000003</v>
      </c>
      <c r="H1082">
        <v>34.288960000000003</v>
      </c>
      <c r="I1082">
        <v>90.819199999999995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21671</v>
      </c>
      <c r="P1082" t="s">
        <v>58</v>
      </c>
      <c r="Q1082" t="s">
        <v>60</v>
      </c>
    </row>
    <row r="1083" spans="1:18" x14ac:dyDescent="0.25">
      <c r="A1083" t="s">
        <v>30</v>
      </c>
      <c r="B1083" t="s">
        <v>38</v>
      </c>
      <c r="C1083" t="s">
        <v>52</v>
      </c>
      <c r="D1083" t="s">
        <v>57</v>
      </c>
      <c r="E1083">
        <v>13</v>
      </c>
      <c r="F1083" t="str">
        <f t="shared" si="16"/>
        <v>Average Per Ton1-in-10September Monthly System Peak Day100% Cycling13</v>
      </c>
      <c r="G1083">
        <v>0.34032010000000001</v>
      </c>
      <c r="H1083">
        <v>0.34032010000000001</v>
      </c>
      <c r="I1083">
        <v>97.272300000000001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9073</v>
      </c>
      <c r="P1083" t="s">
        <v>58</v>
      </c>
      <c r="Q1083" t="s">
        <v>60</v>
      </c>
      <c r="R1083" t="s">
        <v>71</v>
      </c>
    </row>
    <row r="1084" spans="1:18" x14ac:dyDescent="0.25">
      <c r="A1084" t="s">
        <v>28</v>
      </c>
      <c r="B1084" t="s">
        <v>38</v>
      </c>
      <c r="C1084" t="s">
        <v>52</v>
      </c>
      <c r="D1084" t="s">
        <v>57</v>
      </c>
      <c r="E1084">
        <v>13</v>
      </c>
      <c r="F1084" t="str">
        <f t="shared" si="16"/>
        <v>Average Per Premise1-in-10September Monthly System Peak Day100% Cycling13</v>
      </c>
      <c r="G1084">
        <v>1.52817</v>
      </c>
      <c r="H1084">
        <v>1.52817</v>
      </c>
      <c r="I1084">
        <v>97.272300000000001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9073</v>
      </c>
      <c r="P1084" t="s">
        <v>58</v>
      </c>
      <c r="Q1084" t="s">
        <v>60</v>
      </c>
      <c r="R1084" t="s">
        <v>71</v>
      </c>
    </row>
    <row r="1085" spans="1:18" x14ac:dyDescent="0.25">
      <c r="A1085" t="s">
        <v>29</v>
      </c>
      <c r="B1085" t="s">
        <v>38</v>
      </c>
      <c r="C1085" t="s">
        <v>52</v>
      </c>
      <c r="D1085" t="s">
        <v>57</v>
      </c>
      <c r="E1085">
        <v>13</v>
      </c>
      <c r="F1085" t="str">
        <f t="shared" si="16"/>
        <v>Average Per Device1-in-10September Monthly System Peak Day100% Cycling13</v>
      </c>
      <c r="G1085">
        <v>1.23685</v>
      </c>
      <c r="H1085">
        <v>1.23685</v>
      </c>
      <c r="I1085">
        <v>97.272300000000001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9073</v>
      </c>
      <c r="P1085" t="s">
        <v>58</v>
      </c>
      <c r="Q1085" t="s">
        <v>60</v>
      </c>
      <c r="R1085" t="s">
        <v>71</v>
      </c>
    </row>
    <row r="1086" spans="1:18" x14ac:dyDescent="0.25">
      <c r="A1086" t="s">
        <v>43</v>
      </c>
      <c r="B1086" t="s">
        <v>38</v>
      </c>
      <c r="C1086" t="s">
        <v>52</v>
      </c>
      <c r="D1086" t="s">
        <v>57</v>
      </c>
      <c r="E1086">
        <v>13</v>
      </c>
      <c r="F1086" t="str">
        <f t="shared" si="16"/>
        <v>Aggregate1-in-10September Monthly System Peak Day100% Cycling13</v>
      </c>
      <c r="G1086">
        <v>13.865080000000001</v>
      </c>
      <c r="H1086">
        <v>13.865080000000001</v>
      </c>
      <c r="I1086">
        <v>97.272300000000001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9073</v>
      </c>
      <c r="P1086" t="s">
        <v>58</v>
      </c>
      <c r="Q1086" t="s">
        <v>60</v>
      </c>
      <c r="R1086" t="s">
        <v>71</v>
      </c>
    </row>
    <row r="1087" spans="1:18" x14ac:dyDescent="0.25">
      <c r="A1087" t="s">
        <v>30</v>
      </c>
      <c r="B1087" t="s">
        <v>38</v>
      </c>
      <c r="C1087" t="s">
        <v>52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0.48538140000000002</v>
      </c>
      <c r="H1087">
        <v>0.48538140000000002</v>
      </c>
      <c r="I1087">
        <v>99.369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12598</v>
      </c>
      <c r="P1087" t="s">
        <v>58</v>
      </c>
      <c r="Q1087" t="s">
        <v>60</v>
      </c>
      <c r="R1087" t="s">
        <v>71</v>
      </c>
    </row>
    <row r="1088" spans="1:18" x14ac:dyDescent="0.25">
      <c r="A1088" t="s">
        <v>28</v>
      </c>
      <c r="B1088" t="s">
        <v>38</v>
      </c>
      <c r="C1088" t="s">
        <v>52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1.9860260000000001</v>
      </c>
      <c r="H1088">
        <v>1.9860260000000001</v>
      </c>
      <c r="I1088">
        <v>99.369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12598</v>
      </c>
      <c r="P1088" t="s">
        <v>58</v>
      </c>
      <c r="Q1088" t="s">
        <v>60</v>
      </c>
      <c r="R1088" t="s">
        <v>71</v>
      </c>
    </row>
    <row r="1089" spans="1:18" x14ac:dyDescent="0.25">
      <c r="A1089" t="s">
        <v>29</v>
      </c>
      <c r="B1089" t="s">
        <v>38</v>
      </c>
      <c r="C1089" t="s">
        <v>52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1.7018059999999999</v>
      </c>
      <c r="H1089">
        <v>1.7018059999999999</v>
      </c>
      <c r="I1089">
        <v>99.369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12598</v>
      </c>
      <c r="P1089" t="s">
        <v>58</v>
      </c>
      <c r="Q1089" t="s">
        <v>60</v>
      </c>
      <c r="R1089" t="s">
        <v>71</v>
      </c>
    </row>
    <row r="1090" spans="1:18" x14ac:dyDescent="0.25">
      <c r="A1090" t="s">
        <v>43</v>
      </c>
      <c r="B1090" t="s">
        <v>38</v>
      </c>
      <c r="C1090" t="s">
        <v>52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25.019950000000001</v>
      </c>
      <c r="H1090">
        <v>25.019950000000001</v>
      </c>
      <c r="I1090">
        <v>99.369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12598</v>
      </c>
      <c r="P1090" t="s">
        <v>58</v>
      </c>
      <c r="Q1090" t="s">
        <v>60</v>
      </c>
      <c r="R1090" t="s">
        <v>71</v>
      </c>
    </row>
    <row r="1091" spans="1:18" x14ac:dyDescent="0.25">
      <c r="A1091" t="s">
        <v>30</v>
      </c>
      <c r="B1091" t="s">
        <v>38</v>
      </c>
      <c r="C1091" t="s">
        <v>52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0.42464420000000003</v>
      </c>
      <c r="H1091">
        <v>0.42464420000000003</v>
      </c>
      <c r="I1091">
        <v>98.491100000000003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21671</v>
      </c>
      <c r="P1091" t="s">
        <v>58</v>
      </c>
      <c r="Q1091" t="s">
        <v>60</v>
      </c>
    </row>
    <row r="1092" spans="1:18" x14ac:dyDescent="0.25">
      <c r="A1092" t="s">
        <v>28</v>
      </c>
      <c r="B1092" t="s">
        <v>38</v>
      </c>
      <c r="C1092" t="s">
        <v>52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1.8083929999999999</v>
      </c>
      <c r="H1092">
        <v>1.8083929999999999</v>
      </c>
      <c r="I1092">
        <v>98.491100000000003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21671</v>
      </c>
      <c r="P1092" t="s">
        <v>58</v>
      </c>
      <c r="Q1092" t="s">
        <v>60</v>
      </c>
    </row>
    <row r="1093" spans="1:18" x14ac:dyDescent="0.25">
      <c r="A1093" t="s">
        <v>29</v>
      </c>
      <c r="B1093" t="s">
        <v>38</v>
      </c>
      <c r="C1093" t="s">
        <v>52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1.5124150000000001</v>
      </c>
      <c r="H1093">
        <v>1.5124150000000001</v>
      </c>
      <c r="I1093">
        <v>98.491100000000003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21671</v>
      </c>
      <c r="P1093" t="s">
        <v>58</v>
      </c>
      <c r="Q1093" t="s">
        <v>60</v>
      </c>
    </row>
    <row r="1094" spans="1:18" x14ac:dyDescent="0.25">
      <c r="A1094" t="s">
        <v>43</v>
      </c>
      <c r="B1094" t="s">
        <v>38</v>
      </c>
      <c r="C1094" t="s">
        <v>52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39.189689999999999</v>
      </c>
      <c r="H1094">
        <v>39.189689999999999</v>
      </c>
      <c r="I1094">
        <v>98.491100000000003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21671</v>
      </c>
      <c r="P1094" t="s">
        <v>58</v>
      </c>
      <c r="Q1094" t="s">
        <v>60</v>
      </c>
    </row>
    <row r="1095" spans="1:18" x14ac:dyDescent="0.25">
      <c r="A1095" t="s">
        <v>30</v>
      </c>
      <c r="B1095" t="s">
        <v>38</v>
      </c>
      <c r="C1095" t="s">
        <v>47</v>
      </c>
      <c r="D1095" t="s">
        <v>57</v>
      </c>
      <c r="E1095">
        <v>14</v>
      </c>
      <c r="F1095" t="str">
        <f t="shared" si="17"/>
        <v>Average Per Ton1-in-10August Monthly System Peak Day100% Cycling14</v>
      </c>
      <c r="G1095">
        <v>0.24431410000000001</v>
      </c>
      <c r="H1095">
        <v>0.35238009999999997</v>
      </c>
      <c r="I1095">
        <v>89.527900000000002</v>
      </c>
      <c r="J1095">
        <v>3.9839699999999999E-2</v>
      </c>
      <c r="K1095">
        <v>8.0148399999999995E-2</v>
      </c>
      <c r="L1095">
        <v>0.108066</v>
      </c>
      <c r="M1095">
        <v>0.13598370000000001</v>
      </c>
      <c r="N1095">
        <v>0.17629230000000001</v>
      </c>
      <c r="O1095">
        <v>9073</v>
      </c>
      <c r="P1095" t="s">
        <v>58</v>
      </c>
      <c r="Q1095" t="s">
        <v>60</v>
      </c>
      <c r="R1095" t="s">
        <v>66</v>
      </c>
    </row>
    <row r="1096" spans="1:18" x14ac:dyDescent="0.25">
      <c r="A1096" t="s">
        <v>28</v>
      </c>
      <c r="B1096" t="s">
        <v>38</v>
      </c>
      <c r="C1096" t="s">
        <v>47</v>
      </c>
      <c r="D1096" t="s">
        <v>57</v>
      </c>
      <c r="E1096">
        <v>14</v>
      </c>
      <c r="F1096" t="str">
        <f t="shared" si="17"/>
        <v>Average Per Premise1-in-10August Monthly System Peak Day100% Cycling14</v>
      </c>
      <c r="G1096">
        <v>1.097065</v>
      </c>
      <c r="H1096">
        <v>1.5823240000000001</v>
      </c>
      <c r="I1096">
        <v>89.527900000000002</v>
      </c>
      <c r="J1096">
        <v>0.1788959</v>
      </c>
      <c r="K1096">
        <v>0.35989739999999998</v>
      </c>
      <c r="L1096">
        <v>0.48525849999999998</v>
      </c>
      <c r="M1096">
        <v>0.61061960000000004</v>
      </c>
      <c r="N1096">
        <v>0.79162109999999997</v>
      </c>
      <c r="O1096">
        <v>9073</v>
      </c>
      <c r="P1096" t="s">
        <v>58</v>
      </c>
      <c r="Q1096" t="s">
        <v>60</v>
      </c>
      <c r="R1096" t="s">
        <v>66</v>
      </c>
    </row>
    <row r="1097" spans="1:18" x14ac:dyDescent="0.25">
      <c r="A1097" t="s">
        <v>29</v>
      </c>
      <c r="B1097" t="s">
        <v>38</v>
      </c>
      <c r="C1097" t="s">
        <v>47</v>
      </c>
      <c r="D1097" t="s">
        <v>57</v>
      </c>
      <c r="E1097">
        <v>14</v>
      </c>
      <c r="F1097" t="str">
        <f t="shared" si="17"/>
        <v>Average Per Device1-in-10August Monthly System Peak Day100% Cycling14</v>
      </c>
      <c r="G1097">
        <v>0.8879281</v>
      </c>
      <c r="H1097">
        <v>1.28068</v>
      </c>
      <c r="I1097">
        <v>89.527900000000002</v>
      </c>
      <c r="J1097">
        <v>0.14479239999999999</v>
      </c>
      <c r="K1097">
        <v>0.29128900000000002</v>
      </c>
      <c r="L1097">
        <v>0.39275209999999999</v>
      </c>
      <c r="M1097">
        <v>0.49421520000000002</v>
      </c>
      <c r="N1097">
        <v>0.6407117</v>
      </c>
      <c r="O1097">
        <v>9073</v>
      </c>
      <c r="P1097" t="s">
        <v>58</v>
      </c>
      <c r="Q1097" t="s">
        <v>60</v>
      </c>
      <c r="R1097" t="s">
        <v>66</v>
      </c>
    </row>
    <row r="1098" spans="1:18" x14ac:dyDescent="0.25">
      <c r="A1098" t="s">
        <v>43</v>
      </c>
      <c r="B1098" t="s">
        <v>38</v>
      </c>
      <c r="C1098" t="s">
        <v>47</v>
      </c>
      <c r="D1098" t="s">
        <v>57</v>
      </c>
      <c r="E1098">
        <v>14</v>
      </c>
      <c r="F1098" t="str">
        <f t="shared" si="17"/>
        <v>Aggregate1-in-10August Monthly System Peak Day100% Cycling14</v>
      </c>
      <c r="G1098">
        <v>9.9536730000000002</v>
      </c>
      <c r="H1098">
        <v>14.35642</v>
      </c>
      <c r="I1098">
        <v>89.527900000000002</v>
      </c>
      <c r="J1098">
        <v>1.6231230000000001</v>
      </c>
      <c r="K1098">
        <v>3.2653490000000001</v>
      </c>
      <c r="L1098">
        <v>4.4027510000000003</v>
      </c>
      <c r="M1098">
        <v>5.540152</v>
      </c>
      <c r="N1098">
        <v>7.1823779999999999</v>
      </c>
      <c r="O1098">
        <v>9073</v>
      </c>
      <c r="P1098" t="s">
        <v>58</v>
      </c>
      <c r="Q1098" t="s">
        <v>60</v>
      </c>
      <c r="R1098" t="s">
        <v>66</v>
      </c>
    </row>
    <row r="1099" spans="1:18" x14ac:dyDescent="0.25">
      <c r="A1099" t="s">
        <v>30</v>
      </c>
      <c r="B1099" t="s">
        <v>38</v>
      </c>
      <c r="C1099" t="s">
        <v>47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0.4017019</v>
      </c>
      <c r="H1099">
        <v>0.52456610000000004</v>
      </c>
      <c r="I1099">
        <v>90.456400000000002</v>
      </c>
      <c r="J1099">
        <v>1.16151E-2</v>
      </c>
      <c r="K1099">
        <v>7.7341900000000005E-2</v>
      </c>
      <c r="L1099">
        <v>0.12286420000000001</v>
      </c>
      <c r="M1099">
        <v>0.16838639999999999</v>
      </c>
      <c r="N1099">
        <v>0.2341133</v>
      </c>
      <c r="O1099">
        <v>12598</v>
      </c>
      <c r="P1099" t="s">
        <v>58</v>
      </c>
      <c r="Q1099" t="s">
        <v>60</v>
      </c>
      <c r="R1099" t="s">
        <v>66</v>
      </c>
    </row>
    <row r="1100" spans="1:18" x14ac:dyDescent="0.25">
      <c r="A1100" t="s">
        <v>28</v>
      </c>
      <c r="B1100" t="s">
        <v>38</v>
      </c>
      <c r="C1100" t="s">
        <v>47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1.6436360000000001</v>
      </c>
      <c r="H1100">
        <v>2.1463570000000001</v>
      </c>
      <c r="I1100">
        <v>90.456400000000002</v>
      </c>
      <c r="J1100">
        <v>4.7525199999999997E-2</v>
      </c>
      <c r="K1100">
        <v>0.31645859999999998</v>
      </c>
      <c r="L1100">
        <v>0.50272099999999997</v>
      </c>
      <c r="M1100">
        <v>0.68898340000000002</v>
      </c>
      <c r="N1100">
        <v>0.95791689999999996</v>
      </c>
      <c r="O1100">
        <v>12598</v>
      </c>
      <c r="P1100" t="s">
        <v>58</v>
      </c>
      <c r="Q1100" t="s">
        <v>60</v>
      </c>
      <c r="R1100" t="s">
        <v>66</v>
      </c>
    </row>
    <row r="1101" spans="1:18" x14ac:dyDescent="0.25">
      <c r="A1101" t="s">
        <v>29</v>
      </c>
      <c r="B1101" t="s">
        <v>38</v>
      </c>
      <c r="C1101" t="s">
        <v>47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1.4084159999999999</v>
      </c>
      <c r="H1101">
        <v>1.8391919999999999</v>
      </c>
      <c r="I1101">
        <v>90.456400000000002</v>
      </c>
      <c r="J1101">
        <v>4.07239E-2</v>
      </c>
      <c r="K1101">
        <v>0.27117019999999997</v>
      </c>
      <c r="L1101">
        <v>0.43077670000000001</v>
      </c>
      <c r="M1101">
        <v>0.59038310000000005</v>
      </c>
      <c r="N1101">
        <v>0.82082960000000005</v>
      </c>
      <c r="O1101">
        <v>12598</v>
      </c>
      <c r="P1101" t="s">
        <v>58</v>
      </c>
      <c r="Q1101" t="s">
        <v>60</v>
      </c>
      <c r="R1101" t="s">
        <v>66</v>
      </c>
    </row>
    <row r="1102" spans="1:18" x14ac:dyDescent="0.25">
      <c r="A1102" t="s">
        <v>43</v>
      </c>
      <c r="B1102" t="s">
        <v>38</v>
      </c>
      <c r="C1102" t="s">
        <v>47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20.706530000000001</v>
      </c>
      <c r="H1102">
        <v>27.039809999999999</v>
      </c>
      <c r="I1102">
        <v>90.456400000000002</v>
      </c>
      <c r="J1102">
        <v>0.59872219999999998</v>
      </c>
      <c r="K1102">
        <v>3.986745</v>
      </c>
      <c r="L1102">
        <v>6.3332790000000001</v>
      </c>
      <c r="M1102">
        <v>8.6798129999999993</v>
      </c>
      <c r="N1102">
        <v>12.06784</v>
      </c>
      <c r="O1102">
        <v>12598</v>
      </c>
      <c r="P1102" t="s">
        <v>58</v>
      </c>
      <c r="Q1102" t="s">
        <v>60</v>
      </c>
      <c r="R1102" t="s">
        <v>66</v>
      </c>
    </row>
    <row r="1103" spans="1:18" x14ac:dyDescent="0.25">
      <c r="A1103" t="s">
        <v>30</v>
      </c>
      <c r="B1103" t="s">
        <v>38</v>
      </c>
      <c r="C1103" t="s">
        <v>47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0.33580359999999998</v>
      </c>
      <c r="H1103">
        <v>0.45247179999999998</v>
      </c>
      <c r="I1103">
        <v>90.067599999999999</v>
      </c>
      <c r="J1103">
        <v>2.3432700000000001E-2</v>
      </c>
      <c r="K1103">
        <v>7.8517000000000003E-2</v>
      </c>
      <c r="L1103">
        <v>0.1166682</v>
      </c>
      <c r="M1103">
        <v>0.1548194</v>
      </c>
      <c r="N1103">
        <v>0.2099036</v>
      </c>
      <c r="O1103">
        <v>21671</v>
      </c>
      <c r="P1103" t="s">
        <v>58</v>
      </c>
      <c r="Q1103" t="s">
        <v>60</v>
      </c>
    </row>
    <row r="1104" spans="1:18" x14ac:dyDescent="0.25">
      <c r="A1104" t="s">
        <v>28</v>
      </c>
      <c r="B1104" t="s">
        <v>38</v>
      </c>
      <c r="C1104" t="s">
        <v>47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1.430056</v>
      </c>
      <c r="H1104">
        <v>1.9269000000000001</v>
      </c>
      <c r="I1104">
        <v>90.067599999999999</v>
      </c>
      <c r="J1104">
        <v>9.9790900000000002E-2</v>
      </c>
      <c r="K1104">
        <v>0.33437309999999998</v>
      </c>
      <c r="L1104">
        <v>0.49684410000000001</v>
      </c>
      <c r="M1104">
        <v>0.65931499999999998</v>
      </c>
      <c r="N1104">
        <v>0.89389730000000001</v>
      </c>
      <c r="O1104">
        <v>21671</v>
      </c>
      <c r="P1104" t="s">
        <v>58</v>
      </c>
      <c r="Q1104" t="s">
        <v>60</v>
      </c>
    </row>
    <row r="1105" spans="1:18" x14ac:dyDescent="0.25">
      <c r="A1105" t="s">
        <v>29</v>
      </c>
      <c r="B1105" t="s">
        <v>38</v>
      </c>
      <c r="C1105" t="s">
        <v>47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1.196</v>
      </c>
      <c r="H1105">
        <v>1.611526</v>
      </c>
      <c r="I1105">
        <v>90.067599999999999</v>
      </c>
      <c r="J1105">
        <v>8.3458099999999993E-2</v>
      </c>
      <c r="K1105">
        <v>0.27964650000000002</v>
      </c>
      <c r="L1105">
        <v>0.4155259</v>
      </c>
      <c r="M1105">
        <v>0.55140540000000005</v>
      </c>
      <c r="N1105">
        <v>0.74759370000000003</v>
      </c>
      <c r="O1105">
        <v>21671</v>
      </c>
      <c r="P1105" t="s">
        <v>58</v>
      </c>
      <c r="Q1105" t="s">
        <v>60</v>
      </c>
    </row>
    <row r="1106" spans="1:18" x14ac:dyDescent="0.25">
      <c r="A1106" t="s">
        <v>43</v>
      </c>
      <c r="B1106" t="s">
        <v>38</v>
      </c>
      <c r="C1106" t="s">
        <v>47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30.990739999999999</v>
      </c>
      <c r="H1106">
        <v>41.757849999999998</v>
      </c>
      <c r="I1106">
        <v>90.067599999999999</v>
      </c>
      <c r="J1106">
        <v>2.1625679999999998</v>
      </c>
      <c r="K1106">
        <v>7.2462</v>
      </c>
      <c r="L1106">
        <v>10.767110000000001</v>
      </c>
      <c r="M1106">
        <v>14.288019999999999</v>
      </c>
      <c r="N1106">
        <v>19.371649999999999</v>
      </c>
      <c r="O1106">
        <v>21671</v>
      </c>
      <c r="P1106" t="s">
        <v>58</v>
      </c>
      <c r="Q1106" t="s">
        <v>60</v>
      </c>
    </row>
    <row r="1107" spans="1:18" x14ac:dyDescent="0.25">
      <c r="A1107" t="s">
        <v>30</v>
      </c>
      <c r="B1107" t="s">
        <v>38</v>
      </c>
      <c r="C1107" t="s">
        <v>37</v>
      </c>
      <c r="D1107" t="s">
        <v>57</v>
      </c>
      <c r="E1107">
        <v>14</v>
      </c>
      <c r="F1107" t="str">
        <f t="shared" si="17"/>
        <v>Average Per Ton1-in-10August Typical Event Day100% Cycling14</v>
      </c>
      <c r="G1107">
        <v>0.23933360000000001</v>
      </c>
      <c r="H1107">
        <v>0.34126430000000002</v>
      </c>
      <c r="I1107">
        <v>91.166600000000003</v>
      </c>
      <c r="J1107">
        <v>3.3543400000000001E-2</v>
      </c>
      <c r="K1107">
        <v>7.3947200000000005E-2</v>
      </c>
      <c r="L1107">
        <v>0.1019308</v>
      </c>
      <c r="M1107">
        <v>0.12991430000000001</v>
      </c>
      <c r="N1107">
        <v>0.1703181</v>
      </c>
      <c r="O1107">
        <v>9073</v>
      </c>
      <c r="P1107" t="s">
        <v>58</v>
      </c>
      <c r="Q1107" t="s">
        <v>60</v>
      </c>
      <c r="R1107" t="s">
        <v>66</v>
      </c>
    </row>
    <row r="1108" spans="1:18" x14ac:dyDescent="0.25">
      <c r="A1108" t="s">
        <v>28</v>
      </c>
      <c r="B1108" t="s">
        <v>38</v>
      </c>
      <c r="C1108" t="s">
        <v>37</v>
      </c>
      <c r="D1108" t="s">
        <v>57</v>
      </c>
      <c r="E1108">
        <v>14</v>
      </c>
      <c r="F1108" t="str">
        <f t="shared" si="17"/>
        <v>Average Per Premise1-in-10August Typical Event Day100% Cycling14</v>
      </c>
      <c r="G1108">
        <v>1.0747009999999999</v>
      </c>
      <c r="H1108">
        <v>1.53241</v>
      </c>
      <c r="I1108">
        <v>91.166600000000003</v>
      </c>
      <c r="J1108">
        <v>0.1506229</v>
      </c>
      <c r="K1108">
        <v>0.33205170000000001</v>
      </c>
      <c r="L1108">
        <v>0.45770870000000002</v>
      </c>
      <c r="M1108">
        <v>0.58336580000000005</v>
      </c>
      <c r="N1108">
        <v>0.76479450000000004</v>
      </c>
      <c r="O1108">
        <v>9073</v>
      </c>
      <c r="P1108" t="s">
        <v>58</v>
      </c>
      <c r="Q1108" t="s">
        <v>60</v>
      </c>
      <c r="R1108" t="s">
        <v>66</v>
      </c>
    </row>
    <row r="1109" spans="1:18" x14ac:dyDescent="0.25">
      <c r="A1109" t="s">
        <v>29</v>
      </c>
      <c r="B1109" t="s">
        <v>38</v>
      </c>
      <c r="C1109" t="s">
        <v>37</v>
      </c>
      <c r="D1109" t="s">
        <v>57</v>
      </c>
      <c r="E1109">
        <v>14</v>
      </c>
      <c r="F1109" t="str">
        <f t="shared" si="17"/>
        <v>Average Per Device1-in-10August Typical Event Day100% Cycling14</v>
      </c>
      <c r="G1109">
        <v>0.86982709999999996</v>
      </c>
      <c r="H1109">
        <v>1.240281</v>
      </c>
      <c r="I1109">
        <v>91.166600000000003</v>
      </c>
      <c r="J1109">
        <v>0.12190910000000001</v>
      </c>
      <c r="K1109">
        <v>0.26875159999999998</v>
      </c>
      <c r="L1109">
        <v>0.37045420000000001</v>
      </c>
      <c r="M1109">
        <v>0.47215679999999999</v>
      </c>
      <c r="N1109">
        <v>0.61899919999999997</v>
      </c>
      <c r="O1109">
        <v>9073</v>
      </c>
      <c r="P1109" t="s">
        <v>58</v>
      </c>
      <c r="Q1109" t="s">
        <v>60</v>
      </c>
      <c r="R1109" t="s">
        <v>66</v>
      </c>
    </row>
    <row r="1110" spans="1:18" x14ac:dyDescent="0.25">
      <c r="A1110" t="s">
        <v>43</v>
      </c>
      <c r="B1110" t="s">
        <v>38</v>
      </c>
      <c r="C1110" t="s">
        <v>37</v>
      </c>
      <c r="D1110" t="s">
        <v>57</v>
      </c>
      <c r="E1110">
        <v>14</v>
      </c>
      <c r="F1110" t="str">
        <f t="shared" si="17"/>
        <v>Aggregate1-in-10August Typical Event Day100% Cycling14</v>
      </c>
      <c r="G1110">
        <v>9.7507610000000007</v>
      </c>
      <c r="H1110">
        <v>13.903549999999999</v>
      </c>
      <c r="I1110">
        <v>91.166600000000003</v>
      </c>
      <c r="J1110">
        <v>1.366601</v>
      </c>
      <c r="K1110">
        <v>3.012705</v>
      </c>
      <c r="L1110">
        <v>4.1527909999999997</v>
      </c>
      <c r="M1110">
        <v>5.2928769999999998</v>
      </c>
      <c r="N1110">
        <v>6.9389810000000001</v>
      </c>
      <c r="O1110">
        <v>9073</v>
      </c>
      <c r="P1110" t="s">
        <v>58</v>
      </c>
      <c r="Q1110" t="s">
        <v>60</v>
      </c>
      <c r="R1110" t="s">
        <v>66</v>
      </c>
    </row>
    <row r="1111" spans="1:18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0.39553110000000002</v>
      </c>
      <c r="H1111">
        <v>0.51540870000000005</v>
      </c>
      <c r="I1111">
        <v>92.404399999999995</v>
      </c>
      <c r="J1111">
        <v>8.5497999999999998E-3</v>
      </c>
      <c r="K1111">
        <v>7.4323200000000006E-2</v>
      </c>
      <c r="L1111">
        <v>0.1198776</v>
      </c>
      <c r="M1111">
        <v>0.1654321</v>
      </c>
      <c r="N1111">
        <v>0.23120540000000001</v>
      </c>
      <c r="O1111">
        <v>12598</v>
      </c>
      <c r="P1111" t="s">
        <v>58</v>
      </c>
      <c r="Q1111" t="s">
        <v>60</v>
      </c>
      <c r="R1111" t="s">
        <v>66</v>
      </c>
    </row>
    <row r="1112" spans="1:18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1.618387</v>
      </c>
      <c r="H1112">
        <v>2.1088879999999999</v>
      </c>
      <c r="I1112">
        <v>92.404399999999995</v>
      </c>
      <c r="J1112">
        <v>3.4983E-2</v>
      </c>
      <c r="K1112">
        <v>0.30410670000000001</v>
      </c>
      <c r="L1112">
        <v>0.49050100000000002</v>
      </c>
      <c r="M1112">
        <v>0.67689520000000003</v>
      </c>
      <c r="N1112">
        <v>0.9460189</v>
      </c>
      <c r="O1112">
        <v>12598</v>
      </c>
      <c r="P1112" t="s">
        <v>58</v>
      </c>
      <c r="Q1112" t="s">
        <v>60</v>
      </c>
      <c r="R1112" t="s">
        <v>66</v>
      </c>
    </row>
    <row r="1113" spans="1:18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1.3867799999999999</v>
      </c>
      <c r="H1113">
        <v>1.807086</v>
      </c>
      <c r="I1113">
        <v>92.404399999999995</v>
      </c>
      <c r="J1113">
        <v>2.9976599999999999E-2</v>
      </c>
      <c r="K1113">
        <v>0.26058609999999999</v>
      </c>
      <c r="L1113">
        <v>0.4203055</v>
      </c>
      <c r="M1113">
        <v>0.58002489999999995</v>
      </c>
      <c r="N1113">
        <v>0.81063430000000003</v>
      </c>
      <c r="O1113">
        <v>12598</v>
      </c>
      <c r="P1113" t="s">
        <v>58</v>
      </c>
      <c r="Q1113" t="s">
        <v>60</v>
      </c>
      <c r="R1113" t="s">
        <v>66</v>
      </c>
    </row>
    <row r="1114" spans="1:18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20.388439999999999</v>
      </c>
      <c r="H1114">
        <v>26.567769999999999</v>
      </c>
      <c r="I1114">
        <v>92.404399999999995</v>
      </c>
      <c r="J1114">
        <v>0.4407162</v>
      </c>
      <c r="K1114">
        <v>3.831137</v>
      </c>
      <c r="L1114">
        <v>6.1793310000000004</v>
      </c>
      <c r="M1114">
        <v>8.5275259999999999</v>
      </c>
      <c r="N1114">
        <v>11.917949999999999</v>
      </c>
      <c r="O1114">
        <v>12598</v>
      </c>
      <c r="P1114" t="s">
        <v>58</v>
      </c>
      <c r="Q1114" t="s">
        <v>60</v>
      </c>
      <c r="R1114" t="s">
        <v>66</v>
      </c>
    </row>
    <row r="1115" spans="1:18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0.33013120000000001</v>
      </c>
      <c r="H1115">
        <v>0.44249450000000001</v>
      </c>
      <c r="I1115">
        <v>91.886200000000002</v>
      </c>
      <c r="J1115">
        <v>1.90146E-2</v>
      </c>
      <c r="K1115">
        <v>7.4165800000000004E-2</v>
      </c>
      <c r="L1115">
        <v>0.1123633</v>
      </c>
      <c r="M1115">
        <v>0.15056079999999999</v>
      </c>
      <c r="N1115">
        <v>0.2057119</v>
      </c>
      <c r="O1115">
        <v>21671</v>
      </c>
      <c r="P1115" t="s">
        <v>58</v>
      </c>
      <c r="Q1115" t="s">
        <v>60</v>
      </c>
    </row>
    <row r="1116" spans="1:18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1.405899</v>
      </c>
      <c r="H1116">
        <v>1.8844110000000001</v>
      </c>
      <c r="I1116">
        <v>91.886200000000002</v>
      </c>
      <c r="J1116">
        <v>8.0975800000000001E-2</v>
      </c>
      <c r="K1116">
        <v>0.31584289999999998</v>
      </c>
      <c r="L1116">
        <v>0.47851110000000002</v>
      </c>
      <c r="M1116">
        <v>0.64117930000000001</v>
      </c>
      <c r="N1116">
        <v>0.8760464</v>
      </c>
      <c r="O1116">
        <v>21671</v>
      </c>
      <c r="P1116" t="s">
        <v>58</v>
      </c>
      <c r="Q1116" t="s">
        <v>60</v>
      </c>
    </row>
    <row r="1117" spans="1:18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1.175797</v>
      </c>
      <c r="H1117">
        <v>1.57599</v>
      </c>
      <c r="I1117">
        <v>91.886200000000002</v>
      </c>
      <c r="J1117">
        <v>6.7722500000000005E-2</v>
      </c>
      <c r="K1117">
        <v>0.26414910000000003</v>
      </c>
      <c r="L1117">
        <v>0.40019349999999998</v>
      </c>
      <c r="M1117">
        <v>0.53623790000000005</v>
      </c>
      <c r="N1117">
        <v>0.73266439999999999</v>
      </c>
      <c r="O1117">
        <v>21671</v>
      </c>
      <c r="P1117" t="s">
        <v>58</v>
      </c>
      <c r="Q1117" t="s">
        <v>60</v>
      </c>
    </row>
    <row r="1118" spans="1:18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30.46725</v>
      </c>
      <c r="H1118">
        <v>40.837060000000001</v>
      </c>
      <c r="I1118">
        <v>91.886200000000002</v>
      </c>
      <c r="J1118">
        <v>1.754826</v>
      </c>
      <c r="K1118">
        <v>6.8446309999999997</v>
      </c>
      <c r="L1118">
        <v>10.369809999999999</v>
      </c>
      <c r="M1118">
        <v>13.895</v>
      </c>
      <c r="N1118">
        <v>18.9848</v>
      </c>
      <c r="O1118">
        <v>21671</v>
      </c>
      <c r="P1118" t="s">
        <v>58</v>
      </c>
      <c r="Q1118" t="s">
        <v>60</v>
      </c>
    </row>
    <row r="1119" spans="1:18" x14ac:dyDescent="0.25">
      <c r="A1119" t="s">
        <v>30</v>
      </c>
      <c r="B1119" t="s">
        <v>38</v>
      </c>
      <c r="C1119" t="s">
        <v>48</v>
      </c>
      <c r="D1119" t="s">
        <v>57</v>
      </c>
      <c r="E1119">
        <v>14</v>
      </c>
      <c r="F1119" t="str">
        <f t="shared" si="17"/>
        <v>Average Per Ton1-in-10July Monthly System Peak Day100% Cycling14</v>
      </c>
      <c r="G1119">
        <v>0.24032970000000001</v>
      </c>
      <c r="H1119">
        <v>0.3434875</v>
      </c>
      <c r="I1119">
        <v>90.421800000000005</v>
      </c>
      <c r="J1119">
        <v>3.4812299999999997E-2</v>
      </c>
      <c r="K1119">
        <v>7.5191400000000005E-2</v>
      </c>
      <c r="L1119">
        <v>0.10315779999999999</v>
      </c>
      <c r="M1119">
        <v>0.1311242</v>
      </c>
      <c r="N1119">
        <v>0.1715033</v>
      </c>
      <c r="O1119">
        <v>9073</v>
      </c>
      <c r="P1119" t="s">
        <v>58</v>
      </c>
      <c r="Q1119" t="s">
        <v>60</v>
      </c>
      <c r="R1119" t="s">
        <v>67</v>
      </c>
    </row>
    <row r="1120" spans="1:18" x14ac:dyDescent="0.25">
      <c r="A1120" t="s">
        <v>28</v>
      </c>
      <c r="B1120" t="s">
        <v>38</v>
      </c>
      <c r="C1120" t="s">
        <v>48</v>
      </c>
      <c r="D1120" t="s">
        <v>57</v>
      </c>
      <c r="E1120">
        <v>14</v>
      </c>
      <c r="F1120" t="str">
        <f t="shared" si="17"/>
        <v>Average Per Premise1-in-10July Monthly System Peak Day100% Cycling14</v>
      </c>
      <c r="G1120">
        <v>1.0791740000000001</v>
      </c>
      <c r="H1120">
        <v>1.5423929999999999</v>
      </c>
      <c r="I1120">
        <v>90.421800000000005</v>
      </c>
      <c r="J1120">
        <v>0.15632080000000001</v>
      </c>
      <c r="K1120">
        <v>0.33763860000000001</v>
      </c>
      <c r="L1120">
        <v>0.46321879999999999</v>
      </c>
      <c r="M1120">
        <v>0.58879890000000001</v>
      </c>
      <c r="N1120">
        <v>0.77011669999999999</v>
      </c>
      <c r="O1120">
        <v>9073</v>
      </c>
      <c r="P1120" t="s">
        <v>58</v>
      </c>
      <c r="Q1120" t="s">
        <v>60</v>
      </c>
      <c r="R1120" t="s">
        <v>67</v>
      </c>
    </row>
    <row r="1121" spans="1:18" x14ac:dyDescent="0.25">
      <c r="A1121" t="s">
        <v>29</v>
      </c>
      <c r="B1121" t="s">
        <v>38</v>
      </c>
      <c r="C1121" t="s">
        <v>48</v>
      </c>
      <c r="D1121" t="s">
        <v>57</v>
      </c>
      <c r="E1121">
        <v>14</v>
      </c>
      <c r="F1121" t="str">
        <f t="shared" si="17"/>
        <v>Average Per Device1-in-10July Monthly System Peak Day100% Cycling14</v>
      </c>
      <c r="G1121">
        <v>0.87344739999999998</v>
      </c>
      <c r="H1121">
        <v>1.2483610000000001</v>
      </c>
      <c r="I1121">
        <v>90.421800000000005</v>
      </c>
      <c r="J1121">
        <v>0.12652089999999999</v>
      </c>
      <c r="K1121">
        <v>0.2732734</v>
      </c>
      <c r="L1121">
        <v>0.37491380000000002</v>
      </c>
      <c r="M1121">
        <v>0.47655419999999998</v>
      </c>
      <c r="N1121">
        <v>0.62330680000000005</v>
      </c>
      <c r="O1121">
        <v>9073</v>
      </c>
      <c r="P1121" t="s">
        <v>58</v>
      </c>
      <c r="Q1121" t="s">
        <v>60</v>
      </c>
      <c r="R1121" t="s">
        <v>67</v>
      </c>
    </row>
    <row r="1122" spans="1:18" x14ac:dyDescent="0.25">
      <c r="A1122" t="s">
        <v>43</v>
      </c>
      <c r="B1122" t="s">
        <v>38</v>
      </c>
      <c r="C1122" t="s">
        <v>48</v>
      </c>
      <c r="D1122" t="s">
        <v>57</v>
      </c>
      <c r="E1122">
        <v>14</v>
      </c>
      <c r="F1122" t="str">
        <f t="shared" si="17"/>
        <v>Aggregate1-in-10July Monthly System Peak Day100% Cycling14</v>
      </c>
      <c r="G1122">
        <v>9.7913449999999997</v>
      </c>
      <c r="H1122">
        <v>13.99413</v>
      </c>
      <c r="I1122">
        <v>90.421800000000005</v>
      </c>
      <c r="J1122">
        <v>1.418299</v>
      </c>
      <c r="K1122">
        <v>3.0633949999999999</v>
      </c>
      <c r="L1122">
        <v>4.2027840000000003</v>
      </c>
      <c r="M1122">
        <v>5.3421719999999997</v>
      </c>
      <c r="N1122">
        <v>6.9872690000000004</v>
      </c>
      <c r="O1122">
        <v>9073</v>
      </c>
      <c r="P1122" t="s">
        <v>58</v>
      </c>
      <c r="Q1122" t="s">
        <v>60</v>
      </c>
      <c r="R1122" t="s">
        <v>67</v>
      </c>
    </row>
    <row r="1123" spans="1:18" x14ac:dyDescent="0.25">
      <c r="A1123" t="s">
        <v>30</v>
      </c>
      <c r="B1123" t="s">
        <v>38</v>
      </c>
      <c r="C1123" t="s">
        <v>48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0.3963313</v>
      </c>
      <c r="H1123">
        <v>0.5165961</v>
      </c>
      <c r="I1123">
        <v>91.328500000000005</v>
      </c>
      <c r="J1123">
        <v>8.9554999999999999E-3</v>
      </c>
      <c r="K1123">
        <v>7.4718000000000007E-2</v>
      </c>
      <c r="L1123">
        <v>0.12026480000000001</v>
      </c>
      <c r="M1123">
        <v>0.16581170000000001</v>
      </c>
      <c r="N1123">
        <v>0.2315741</v>
      </c>
      <c r="O1123">
        <v>12598</v>
      </c>
      <c r="P1123" t="s">
        <v>58</v>
      </c>
      <c r="Q1123" t="s">
        <v>60</v>
      </c>
      <c r="R1123" t="s">
        <v>67</v>
      </c>
    </row>
    <row r="1124" spans="1:18" x14ac:dyDescent="0.25">
      <c r="A1124" t="s">
        <v>28</v>
      </c>
      <c r="B1124" t="s">
        <v>38</v>
      </c>
      <c r="C1124" t="s">
        <v>48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1.621661</v>
      </c>
      <c r="H1124">
        <v>2.1137459999999999</v>
      </c>
      <c r="I1124">
        <v>91.328500000000005</v>
      </c>
      <c r="J1124">
        <v>3.6643200000000001E-2</v>
      </c>
      <c r="K1124">
        <v>0.3057222</v>
      </c>
      <c r="L1124">
        <v>0.49208540000000001</v>
      </c>
      <c r="M1124">
        <v>0.67844859999999996</v>
      </c>
      <c r="N1124">
        <v>0.94752760000000003</v>
      </c>
      <c r="O1124">
        <v>12598</v>
      </c>
      <c r="P1124" t="s">
        <v>58</v>
      </c>
      <c r="Q1124" t="s">
        <v>60</v>
      </c>
      <c r="R1124" t="s">
        <v>67</v>
      </c>
    </row>
    <row r="1125" spans="1:18" x14ac:dyDescent="0.25">
      <c r="A1125" t="s">
        <v>29</v>
      </c>
      <c r="B1125" t="s">
        <v>38</v>
      </c>
      <c r="C1125" t="s">
        <v>48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1.389586</v>
      </c>
      <c r="H1125">
        <v>1.8112490000000001</v>
      </c>
      <c r="I1125">
        <v>91.328500000000005</v>
      </c>
      <c r="J1125">
        <v>3.1399200000000002E-2</v>
      </c>
      <c r="K1125">
        <v>0.26197029999999999</v>
      </c>
      <c r="L1125">
        <v>0.42166320000000002</v>
      </c>
      <c r="M1125">
        <v>0.58135599999999998</v>
      </c>
      <c r="N1125">
        <v>0.81192710000000001</v>
      </c>
      <c r="O1125">
        <v>12598</v>
      </c>
      <c r="P1125" t="s">
        <v>58</v>
      </c>
      <c r="Q1125" t="s">
        <v>60</v>
      </c>
      <c r="R1125" t="s">
        <v>67</v>
      </c>
    </row>
    <row r="1126" spans="1:18" x14ac:dyDescent="0.25">
      <c r="A1126" t="s">
        <v>43</v>
      </c>
      <c r="B1126" t="s">
        <v>38</v>
      </c>
      <c r="C1126" t="s">
        <v>48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20.429690000000001</v>
      </c>
      <c r="H1126">
        <v>26.628979999999999</v>
      </c>
      <c r="I1126">
        <v>91.328500000000005</v>
      </c>
      <c r="J1126">
        <v>0.46163159999999998</v>
      </c>
      <c r="K1126">
        <v>3.8514879999999998</v>
      </c>
      <c r="L1126">
        <v>6.1992919999999998</v>
      </c>
      <c r="M1126">
        <v>8.5470959999999998</v>
      </c>
      <c r="N1126">
        <v>11.93695</v>
      </c>
      <c r="O1126">
        <v>12598</v>
      </c>
      <c r="P1126" t="s">
        <v>58</v>
      </c>
      <c r="Q1126" t="s">
        <v>60</v>
      </c>
      <c r="R1126" t="s">
        <v>67</v>
      </c>
    </row>
    <row r="1127" spans="1:18" x14ac:dyDescent="0.25">
      <c r="A1127" t="s">
        <v>30</v>
      </c>
      <c r="B1127" t="s">
        <v>38</v>
      </c>
      <c r="C1127" t="s">
        <v>48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0.33101340000000001</v>
      </c>
      <c r="H1127">
        <v>0.4441155</v>
      </c>
      <c r="I1127">
        <v>90.948899999999995</v>
      </c>
      <c r="J1127">
        <v>1.9781799999999999E-2</v>
      </c>
      <c r="K1127">
        <v>7.4916200000000002E-2</v>
      </c>
      <c r="L1127">
        <v>0.1131021</v>
      </c>
      <c r="M1127">
        <v>0.15128810000000001</v>
      </c>
      <c r="N1127">
        <v>0.20642250000000001</v>
      </c>
      <c r="O1127">
        <v>21671</v>
      </c>
      <c r="P1127" t="s">
        <v>58</v>
      </c>
      <c r="Q1127" t="s">
        <v>60</v>
      </c>
    </row>
    <row r="1128" spans="1:18" x14ac:dyDescent="0.25">
      <c r="A1128" t="s">
        <v>28</v>
      </c>
      <c r="B1128" t="s">
        <v>38</v>
      </c>
      <c r="C1128" t="s">
        <v>48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1.409656</v>
      </c>
      <c r="H1128">
        <v>1.8913139999999999</v>
      </c>
      <c r="I1128">
        <v>90.948899999999995</v>
      </c>
      <c r="J1128">
        <v>8.4242800000000007E-2</v>
      </c>
      <c r="K1128">
        <v>0.31903870000000001</v>
      </c>
      <c r="L1128">
        <v>0.48165770000000002</v>
      </c>
      <c r="M1128">
        <v>0.64427659999999998</v>
      </c>
      <c r="N1128">
        <v>0.87907250000000003</v>
      </c>
      <c r="O1128">
        <v>21671</v>
      </c>
      <c r="P1128" t="s">
        <v>58</v>
      </c>
      <c r="Q1128" t="s">
        <v>60</v>
      </c>
    </row>
    <row r="1129" spans="1:18" x14ac:dyDescent="0.25">
      <c r="A1129" t="s">
        <v>29</v>
      </c>
      <c r="B1129" t="s">
        <v>38</v>
      </c>
      <c r="C1129" t="s">
        <v>48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1.178939</v>
      </c>
      <c r="H1129">
        <v>1.5817639999999999</v>
      </c>
      <c r="I1129">
        <v>90.948899999999995</v>
      </c>
      <c r="J1129">
        <v>7.0454900000000001E-2</v>
      </c>
      <c r="K1129">
        <v>0.2668219</v>
      </c>
      <c r="L1129">
        <v>0.40282509999999999</v>
      </c>
      <c r="M1129">
        <v>0.53882819999999998</v>
      </c>
      <c r="N1129">
        <v>0.7351953</v>
      </c>
      <c r="O1129">
        <v>21671</v>
      </c>
      <c r="P1129" t="s">
        <v>58</v>
      </c>
      <c r="Q1129" t="s">
        <v>60</v>
      </c>
    </row>
    <row r="1130" spans="1:18" x14ac:dyDescent="0.25">
      <c r="A1130" t="s">
        <v>43</v>
      </c>
      <c r="B1130" t="s">
        <v>38</v>
      </c>
      <c r="C1130" t="s">
        <v>48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30.548660000000002</v>
      </c>
      <c r="H1130">
        <v>40.986660000000001</v>
      </c>
      <c r="I1130">
        <v>90.948899999999995</v>
      </c>
      <c r="J1130">
        <v>1.825626</v>
      </c>
      <c r="K1130">
        <v>6.9138890000000002</v>
      </c>
      <c r="L1130">
        <v>10.438000000000001</v>
      </c>
      <c r="M1130">
        <v>13.962120000000001</v>
      </c>
      <c r="N1130">
        <v>19.050380000000001</v>
      </c>
      <c r="O1130">
        <v>21671</v>
      </c>
      <c r="P1130" t="s">
        <v>58</v>
      </c>
      <c r="Q1130" t="s">
        <v>60</v>
      </c>
    </row>
    <row r="1131" spans="1:18" x14ac:dyDescent="0.25">
      <c r="A1131" t="s">
        <v>30</v>
      </c>
      <c r="B1131" t="s">
        <v>38</v>
      </c>
      <c r="C1131" t="s">
        <v>49</v>
      </c>
      <c r="D1131" t="s">
        <v>57</v>
      </c>
      <c r="E1131">
        <v>14</v>
      </c>
      <c r="F1131" t="str">
        <f t="shared" si="17"/>
        <v>Average Per Ton1-in-10June Monthly System Peak Day100% Cycling14</v>
      </c>
      <c r="G1131">
        <v>0.21441209999999999</v>
      </c>
      <c r="H1131">
        <v>0.28564289999999998</v>
      </c>
      <c r="I1131">
        <v>87.544499999999999</v>
      </c>
      <c r="J1131">
        <v>2.743E-4</v>
      </c>
      <c r="K1131">
        <v>4.2195999999999997E-2</v>
      </c>
      <c r="L1131">
        <v>7.1230799999999997E-2</v>
      </c>
      <c r="M1131">
        <v>0.1002656</v>
      </c>
      <c r="N1131">
        <v>0.14218729999999999</v>
      </c>
      <c r="O1131">
        <v>9073</v>
      </c>
      <c r="P1131" t="s">
        <v>58</v>
      </c>
      <c r="Q1131" t="s">
        <v>60</v>
      </c>
      <c r="R1131" t="s">
        <v>68</v>
      </c>
    </row>
    <row r="1132" spans="1:18" x14ac:dyDescent="0.25">
      <c r="A1132" t="s">
        <v>28</v>
      </c>
      <c r="B1132" t="s">
        <v>38</v>
      </c>
      <c r="C1132" t="s">
        <v>49</v>
      </c>
      <c r="D1132" t="s">
        <v>57</v>
      </c>
      <c r="E1132">
        <v>14</v>
      </c>
      <c r="F1132" t="str">
        <f t="shared" si="17"/>
        <v>Average Per Premise1-in-10June Monthly System Peak Day100% Cycling14</v>
      </c>
      <c r="G1132">
        <v>0.96279369999999997</v>
      </c>
      <c r="H1132">
        <v>1.282648</v>
      </c>
      <c r="I1132">
        <v>87.544499999999999</v>
      </c>
      <c r="J1132">
        <v>1.2317999999999999E-3</v>
      </c>
      <c r="K1132">
        <v>0.18947639999999999</v>
      </c>
      <c r="L1132">
        <v>0.31985400000000003</v>
      </c>
      <c r="M1132">
        <v>0.45023160000000001</v>
      </c>
      <c r="N1132">
        <v>0.63847609999999999</v>
      </c>
      <c r="O1132">
        <v>9073</v>
      </c>
      <c r="P1132" t="s">
        <v>58</v>
      </c>
      <c r="Q1132" t="s">
        <v>60</v>
      </c>
      <c r="R1132" t="s">
        <v>68</v>
      </c>
    </row>
    <row r="1133" spans="1:18" x14ac:dyDescent="0.25">
      <c r="A1133" t="s">
        <v>29</v>
      </c>
      <c r="B1133" t="s">
        <v>38</v>
      </c>
      <c r="C1133" t="s">
        <v>49</v>
      </c>
      <c r="D1133" t="s">
        <v>57</v>
      </c>
      <c r="E1133">
        <v>14</v>
      </c>
      <c r="F1133" t="str">
        <f t="shared" si="17"/>
        <v>Average Per Device1-in-10June Monthly System Peak Day100% Cycling14</v>
      </c>
      <c r="G1133">
        <v>0.77925319999999998</v>
      </c>
      <c r="H1133">
        <v>1.0381320000000001</v>
      </c>
      <c r="I1133">
        <v>87.544499999999999</v>
      </c>
      <c r="J1133">
        <v>9.9700000000000006E-4</v>
      </c>
      <c r="K1133">
        <v>0.15335589999999999</v>
      </c>
      <c r="L1133">
        <v>0.25887909999999997</v>
      </c>
      <c r="M1133">
        <v>0.36440240000000002</v>
      </c>
      <c r="N1133">
        <v>0.51676129999999998</v>
      </c>
      <c r="O1133">
        <v>9073</v>
      </c>
      <c r="P1133" t="s">
        <v>58</v>
      </c>
      <c r="Q1133" t="s">
        <v>60</v>
      </c>
      <c r="R1133" t="s">
        <v>68</v>
      </c>
    </row>
    <row r="1134" spans="1:18" x14ac:dyDescent="0.25">
      <c r="A1134" t="s">
        <v>43</v>
      </c>
      <c r="B1134" t="s">
        <v>38</v>
      </c>
      <c r="C1134" t="s">
        <v>49</v>
      </c>
      <c r="D1134" t="s">
        <v>57</v>
      </c>
      <c r="E1134">
        <v>14</v>
      </c>
      <c r="F1134" t="str">
        <f t="shared" si="17"/>
        <v>Aggregate1-in-10June Monthly System Peak Day100% Cycling14</v>
      </c>
      <c r="G1134">
        <v>8.7354280000000006</v>
      </c>
      <c r="H1134">
        <v>11.637460000000001</v>
      </c>
      <c r="I1134">
        <v>87.544499999999999</v>
      </c>
      <c r="J1134">
        <v>1.1176500000000001E-2</v>
      </c>
      <c r="K1134">
        <v>1.7191190000000001</v>
      </c>
      <c r="L1134">
        <v>2.9020350000000001</v>
      </c>
      <c r="M1134">
        <v>4.0849510000000002</v>
      </c>
      <c r="N1134">
        <v>5.7928940000000004</v>
      </c>
      <c r="O1134">
        <v>9073</v>
      </c>
      <c r="P1134" t="s">
        <v>58</v>
      </c>
      <c r="Q1134" t="s">
        <v>60</v>
      </c>
      <c r="R1134" t="s">
        <v>68</v>
      </c>
    </row>
    <row r="1135" spans="1:18" x14ac:dyDescent="0.25">
      <c r="A1135" t="s">
        <v>30</v>
      </c>
      <c r="B1135" t="s">
        <v>38</v>
      </c>
      <c r="C1135" t="s">
        <v>49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0.36145060000000001</v>
      </c>
      <c r="H1135">
        <v>0.46483370000000002</v>
      </c>
      <c r="I1135">
        <v>88.762299999999996</v>
      </c>
      <c r="J1135">
        <v>-1.09912E-2</v>
      </c>
      <c r="K1135">
        <v>5.6582100000000003E-2</v>
      </c>
      <c r="L1135">
        <v>0.10338310000000001</v>
      </c>
      <c r="M1135">
        <v>0.15018419999999999</v>
      </c>
      <c r="N1135">
        <v>0.21775739999999999</v>
      </c>
      <c r="O1135">
        <v>12598</v>
      </c>
      <c r="P1135" t="s">
        <v>58</v>
      </c>
      <c r="Q1135" t="s">
        <v>60</v>
      </c>
      <c r="R1135" t="s">
        <v>68</v>
      </c>
    </row>
    <row r="1136" spans="1:18" x14ac:dyDescent="0.25">
      <c r="A1136" t="s">
        <v>28</v>
      </c>
      <c r="B1136" t="s">
        <v>38</v>
      </c>
      <c r="C1136" t="s">
        <v>49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1.4789399999999999</v>
      </c>
      <c r="H1136">
        <v>1.9019509999999999</v>
      </c>
      <c r="I1136">
        <v>88.762299999999996</v>
      </c>
      <c r="J1136">
        <v>-4.4972499999999999E-2</v>
      </c>
      <c r="K1136">
        <v>0.23151579999999999</v>
      </c>
      <c r="L1136">
        <v>0.42301080000000002</v>
      </c>
      <c r="M1136">
        <v>0.61450579999999999</v>
      </c>
      <c r="N1136">
        <v>0.89099410000000001</v>
      </c>
      <c r="O1136">
        <v>12598</v>
      </c>
      <c r="P1136" t="s">
        <v>58</v>
      </c>
      <c r="Q1136" t="s">
        <v>60</v>
      </c>
      <c r="R1136" t="s">
        <v>68</v>
      </c>
    </row>
    <row r="1137" spans="1:18" x14ac:dyDescent="0.25">
      <c r="A1137" t="s">
        <v>29</v>
      </c>
      <c r="B1137" t="s">
        <v>38</v>
      </c>
      <c r="C1137" t="s">
        <v>49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1.26729</v>
      </c>
      <c r="H1137">
        <v>1.6297630000000001</v>
      </c>
      <c r="I1137">
        <v>88.762299999999996</v>
      </c>
      <c r="J1137">
        <v>-3.8536500000000001E-2</v>
      </c>
      <c r="K1137">
        <v>0.19838359999999999</v>
      </c>
      <c r="L1137">
        <v>0.36247380000000001</v>
      </c>
      <c r="M1137">
        <v>0.52656400000000003</v>
      </c>
      <c r="N1137">
        <v>0.7634841</v>
      </c>
      <c r="O1137">
        <v>12598</v>
      </c>
      <c r="P1137" t="s">
        <v>58</v>
      </c>
      <c r="Q1137" t="s">
        <v>60</v>
      </c>
      <c r="R1137" t="s">
        <v>68</v>
      </c>
    </row>
    <row r="1138" spans="1:18" x14ac:dyDescent="0.25">
      <c r="A1138" t="s">
        <v>43</v>
      </c>
      <c r="B1138" t="s">
        <v>38</v>
      </c>
      <c r="C1138" t="s">
        <v>49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18.631689999999999</v>
      </c>
      <c r="H1138">
        <v>23.96078</v>
      </c>
      <c r="I1138">
        <v>88.762299999999996</v>
      </c>
      <c r="J1138">
        <v>-0.56656399999999996</v>
      </c>
      <c r="K1138">
        <v>2.916636</v>
      </c>
      <c r="L1138">
        <v>5.3290899999999999</v>
      </c>
      <c r="M1138">
        <v>7.7415440000000002</v>
      </c>
      <c r="N1138">
        <v>11.224740000000001</v>
      </c>
      <c r="O1138">
        <v>12598</v>
      </c>
      <c r="P1138" t="s">
        <v>58</v>
      </c>
      <c r="Q1138" t="s">
        <v>60</v>
      </c>
      <c r="R1138" t="s">
        <v>68</v>
      </c>
    </row>
    <row r="1139" spans="1:18" x14ac:dyDescent="0.25">
      <c r="A1139" t="s">
        <v>30</v>
      </c>
      <c r="B1139" t="s">
        <v>38</v>
      </c>
      <c r="C1139" t="s">
        <v>49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0.29988550000000003</v>
      </c>
      <c r="H1139">
        <v>0.3898065</v>
      </c>
      <c r="I1139">
        <v>88.252399999999994</v>
      </c>
      <c r="J1139">
        <v>-6.2743E-3</v>
      </c>
      <c r="K1139">
        <v>5.0558600000000002E-2</v>
      </c>
      <c r="L1139">
        <v>8.9920899999999998E-2</v>
      </c>
      <c r="M1139">
        <v>0.12928329999999999</v>
      </c>
      <c r="N1139">
        <v>0.18611620000000001</v>
      </c>
      <c r="O1139">
        <v>21671</v>
      </c>
      <c r="P1139" t="s">
        <v>58</v>
      </c>
      <c r="Q1139" t="s">
        <v>60</v>
      </c>
    </row>
    <row r="1140" spans="1:18" x14ac:dyDescent="0.25">
      <c r="A1140" t="s">
        <v>28</v>
      </c>
      <c r="B1140" t="s">
        <v>38</v>
      </c>
      <c r="C1140" t="s">
        <v>49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1.2770950000000001</v>
      </c>
      <c r="H1140">
        <v>1.6600330000000001</v>
      </c>
      <c r="I1140">
        <v>88.252399999999994</v>
      </c>
      <c r="J1140">
        <v>-2.6719900000000001E-2</v>
      </c>
      <c r="K1140">
        <v>0.21530930000000001</v>
      </c>
      <c r="L1140">
        <v>0.3829381</v>
      </c>
      <c r="M1140">
        <v>0.55056680000000002</v>
      </c>
      <c r="N1140">
        <v>0.79259599999999997</v>
      </c>
      <c r="O1140">
        <v>21671</v>
      </c>
      <c r="P1140" t="s">
        <v>58</v>
      </c>
      <c r="Q1140" t="s">
        <v>60</v>
      </c>
    </row>
    <row r="1141" spans="1:18" x14ac:dyDescent="0.25">
      <c r="A1141" t="s">
        <v>29</v>
      </c>
      <c r="B1141" t="s">
        <v>38</v>
      </c>
      <c r="C1141" t="s">
        <v>49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1.068074</v>
      </c>
      <c r="H1141">
        <v>1.3883369999999999</v>
      </c>
      <c r="I1141">
        <v>88.252399999999994</v>
      </c>
      <c r="J1141">
        <v>-2.2346700000000001E-2</v>
      </c>
      <c r="K1141">
        <v>0.1800698</v>
      </c>
      <c r="L1141">
        <v>0.32026280000000001</v>
      </c>
      <c r="M1141">
        <v>0.46045589999999997</v>
      </c>
      <c r="N1141">
        <v>0.66287229999999997</v>
      </c>
      <c r="O1141">
        <v>21671</v>
      </c>
      <c r="P1141" t="s">
        <v>58</v>
      </c>
      <c r="Q1141" t="s">
        <v>60</v>
      </c>
    </row>
    <row r="1142" spans="1:18" x14ac:dyDescent="0.25">
      <c r="A1142" t="s">
        <v>43</v>
      </c>
      <c r="B1142" t="s">
        <v>38</v>
      </c>
      <c r="C1142" t="s">
        <v>49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27.675930000000001</v>
      </c>
      <c r="H1142">
        <v>35.974580000000003</v>
      </c>
      <c r="I1142">
        <v>88.252399999999994</v>
      </c>
      <c r="J1142">
        <v>-0.57904719999999998</v>
      </c>
      <c r="K1142">
        <v>4.6659689999999996</v>
      </c>
      <c r="L1142">
        <v>8.2986509999999996</v>
      </c>
      <c r="M1142">
        <v>11.931330000000001</v>
      </c>
      <c r="N1142">
        <v>17.176349999999999</v>
      </c>
      <c r="O1142">
        <v>21671</v>
      </c>
      <c r="P1142" t="s">
        <v>58</v>
      </c>
      <c r="Q1142" t="s">
        <v>60</v>
      </c>
    </row>
    <row r="1143" spans="1:18" x14ac:dyDescent="0.25">
      <c r="A1143" t="s">
        <v>30</v>
      </c>
      <c r="B1143" t="s">
        <v>38</v>
      </c>
      <c r="C1143" t="s">
        <v>50</v>
      </c>
      <c r="D1143" t="s">
        <v>57</v>
      </c>
      <c r="E1143">
        <v>14</v>
      </c>
      <c r="F1143" t="str">
        <f t="shared" si="17"/>
        <v>Average Per Ton1-in-10May Monthly System Peak Day100% Cycling14</v>
      </c>
      <c r="G1143">
        <v>0.22843949999999999</v>
      </c>
      <c r="H1143">
        <v>0.31695010000000001</v>
      </c>
      <c r="I1143">
        <v>89.171800000000005</v>
      </c>
      <c r="J1143">
        <v>1.93551E-2</v>
      </c>
      <c r="K1143">
        <v>6.0212700000000001E-2</v>
      </c>
      <c r="L1143">
        <v>8.8510599999999995E-2</v>
      </c>
      <c r="M1143">
        <v>0.1168085</v>
      </c>
      <c r="N1143">
        <v>0.1576661</v>
      </c>
      <c r="O1143">
        <v>9073</v>
      </c>
      <c r="P1143" t="s">
        <v>58</v>
      </c>
      <c r="Q1143" t="s">
        <v>60</v>
      </c>
      <c r="R1143" t="s">
        <v>69</v>
      </c>
    </row>
    <row r="1144" spans="1:18" x14ac:dyDescent="0.25">
      <c r="A1144" t="s">
        <v>28</v>
      </c>
      <c r="B1144" t="s">
        <v>38</v>
      </c>
      <c r="C1144" t="s">
        <v>50</v>
      </c>
      <c r="D1144" t="s">
        <v>57</v>
      </c>
      <c r="E1144">
        <v>14</v>
      </c>
      <c r="F1144" t="str">
        <f t="shared" si="17"/>
        <v>Average Per Premise1-in-10May Monthly System Peak Day100% Cycling14</v>
      </c>
      <c r="G1144">
        <v>1.025782</v>
      </c>
      <c r="H1144">
        <v>1.4232290000000001</v>
      </c>
      <c r="I1144">
        <v>89.171800000000005</v>
      </c>
      <c r="J1144">
        <v>8.69119E-2</v>
      </c>
      <c r="K1144">
        <v>0.27037860000000002</v>
      </c>
      <c r="L1144">
        <v>0.3974471</v>
      </c>
      <c r="M1144">
        <v>0.52451559999999997</v>
      </c>
      <c r="N1144">
        <v>0.70798229999999995</v>
      </c>
      <c r="O1144">
        <v>9073</v>
      </c>
      <c r="P1144" t="s">
        <v>58</v>
      </c>
      <c r="Q1144" t="s">
        <v>60</v>
      </c>
      <c r="R1144" t="s">
        <v>69</v>
      </c>
    </row>
    <row r="1145" spans="1:18" x14ac:dyDescent="0.25">
      <c r="A1145" t="s">
        <v>29</v>
      </c>
      <c r="B1145" t="s">
        <v>38</v>
      </c>
      <c r="C1145" t="s">
        <v>50</v>
      </c>
      <c r="D1145" t="s">
        <v>57</v>
      </c>
      <c r="E1145">
        <v>14</v>
      </c>
      <c r="F1145" t="str">
        <f t="shared" si="17"/>
        <v>Average Per Device1-in-10May Monthly System Peak Day100% Cycling14</v>
      </c>
      <c r="G1145">
        <v>0.83023380000000002</v>
      </c>
      <c r="H1145">
        <v>1.1519140000000001</v>
      </c>
      <c r="I1145">
        <v>89.171800000000005</v>
      </c>
      <c r="J1145">
        <v>7.0343600000000006E-2</v>
      </c>
      <c r="K1145">
        <v>0.21883549999999999</v>
      </c>
      <c r="L1145">
        <v>0.32168039999999998</v>
      </c>
      <c r="M1145">
        <v>0.4245254</v>
      </c>
      <c r="N1145">
        <v>0.57301729999999995</v>
      </c>
      <c r="O1145">
        <v>9073</v>
      </c>
      <c r="P1145" t="s">
        <v>58</v>
      </c>
      <c r="Q1145" t="s">
        <v>60</v>
      </c>
      <c r="R1145" t="s">
        <v>69</v>
      </c>
    </row>
    <row r="1146" spans="1:18" x14ac:dyDescent="0.25">
      <c r="A1146" t="s">
        <v>43</v>
      </c>
      <c r="B1146" t="s">
        <v>38</v>
      </c>
      <c r="C1146" t="s">
        <v>50</v>
      </c>
      <c r="D1146" t="s">
        <v>57</v>
      </c>
      <c r="E1146">
        <v>14</v>
      </c>
      <c r="F1146" t="str">
        <f t="shared" si="17"/>
        <v>Aggregate1-in-10May Monthly System Peak Day100% Cycling14</v>
      </c>
      <c r="G1146">
        <v>9.3069210000000009</v>
      </c>
      <c r="H1146">
        <v>12.91296</v>
      </c>
      <c r="I1146">
        <v>89.171800000000005</v>
      </c>
      <c r="J1146">
        <v>0.78855180000000002</v>
      </c>
      <c r="K1146">
        <v>2.4531450000000001</v>
      </c>
      <c r="L1146">
        <v>3.6060379999999999</v>
      </c>
      <c r="M1146">
        <v>4.7589300000000003</v>
      </c>
      <c r="N1146">
        <v>6.4235239999999996</v>
      </c>
      <c r="O1146">
        <v>9073</v>
      </c>
      <c r="P1146" t="s">
        <v>58</v>
      </c>
      <c r="Q1146" t="s">
        <v>60</v>
      </c>
      <c r="R1146" t="s">
        <v>69</v>
      </c>
    </row>
    <row r="1147" spans="1:18" x14ac:dyDescent="0.25">
      <c r="A1147" t="s">
        <v>30</v>
      </c>
      <c r="B1147" t="s">
        <v>38</v>
      </c>
      <c r="C1147" t="s">
        <v>50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0.3800308</v>
      </c>
      <c r="H1147">
        <v>0.49240640000000002</v>
      </c>
      <c r="I1147">
        <v>90.078500000000005</v>
      </c>
      <c r="J1147">
        <v>2.0359999999999999E-4</v>
      </c>
      <c r="K1147">
        <v>6.6475800000000002E-2</v>
      </c>
      <c r="L1147">
        <v>0.1123757</v>
      </c>
      <c r="M1147">
        <v>0.15827559999999999</v>
      </c>
      <c r="N1147">
        <v>0.22454769999999999</v>
      </c>
      <c r="O1147">
        <v>12598</v>
      </c>
      <c r="P1147" t="s">
        <v>58</v>
      </c>
      <c r="Q1147" t="s">
        <v>60</v>
      </c>
      <c r="R1147" t="s">
        <v>69</v>
      </c>
    </row>
    <row r="1148" spans="1:18" x14ac:dyDescent="0.25">
      <c r="A1148" t="s">
        <v>28</v>
      </c>
      <c r="B1148" t="s">
        <v>38</v>
      </c>
      <c r="C1148" t="s">
        <v>50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1.5549649999999999</v>
      </c>
      <c r="H1148">
        <v>2.0147699999999999</v>
      </c>
      <c r="I1148">
        <v>90.078500000000005</v>
      </c>
      <c r="J1148">
        <v>8.3310000000000003E-4</v>
      </c>
      <c r="K1148">
        <v>0.27199760000000001</v>
      </c>
      <c r="L1148">
        <v>0.45980539999999998</v>
      </c>
      <c r="M1148">
        <v>0.6476132</v>
      </c>
      <c r="N1148">
        <v>0.91877770000000003</v>
      </c>
      <c r="O1148">
        <v>12598</v>
      </c>
      <c r="P1148" t="s">
        <v>58</v>
      </c>
      <c r="Q1148" t="s">
        <v>60</v>
      </c>
      <c r="R1148" t="s">
        <v>69</v>
      </c>
    </row>
    <row r="1149" spans="1:18" x14ac:dyDescent="0.25">
      <c r="A1149" t="s">
        <v>29</v>
      </c>
      <c r="B1149" t="s">
        <v>38</v>
      </c>
      <c r="C1149" t="s">
        <v>50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1.3324339999999999</v>
      </c>
      <c r="H1149">
        <v>1.726437</v>
      </c>
      <c r="I1149">
        <v>90.078500000000005</v>
      </c>
      <c r="J1149">
        <v>7.1389999999999995E-4</v>
      </c>
      <c r="K1149">
        <v>0.2330721</v>
      </c>
      <c r="L1149">
        <v>0.39400269999999998</v>
      </c>
      <c r="M1149">
        <v>0.55493340000000002</v>
      </c>
      <c r="N1149">
        <v>0.78729159999999998</v>
      </c>
      <c r="O1149">
        <v>12598</v>
      </c>
      <c r="P1149" t="s">
        <v>58</v>
      </c>
      <c r="Q1149" t="s">
        <v>60</v>
      </c>
      <c r="R1149" t="s">
        <v>69</v>
      </c>
    </row>
    <row r="1150" spans="1:18" x14ac:dyDescent="0.25">
      <c r="A1150" t="s">
        <v>43</v>
      </c>
      <c r="B1150" t="s">
        <v>38</v>
      </c>
      <c r="C1150" t="s">
        <v>50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19.589449999999999</v>
      </c>
      <c r="H1150">
        <v>25.382069999999999</v>
      </c>
      <c r="I1150">
        <v>90.078500000000005</v>
      </c>
      <c r="J1150">
        <v>1.04951E-2</v>
      </c>
      <c r="K1150">
        <v>3.4266260000000002</v>
      </c>
      <c r="L1150">
        <v>5.7926279999999997</v>
      </c>
      <c r="M1150">
        <v>8.1586309999999997</v>
      </c>
      <c r="N1150">
        <v>11.574759999999999</v>
      </c>
      <c r="O1150">
        <v>12598</v>
      </c>
      <c r="P1150" t="s">
        <v>58</v>
      </c>
      <c r="Q1150" t="s">
        <v>60</v>
      </c>
      <c r="R1150" t="s">
        <v>69</v>
      </c>
    </row>
    <row r="1151" spans="1:18" x14ac:dyDescent="0.25">
      <c r="A1151" t="s">
        <v>30</v>
      </c>
      <c r="B1151" t="s">
        <v>38</v>
      </c>
      <c r="C1151" t="s">
        <v>50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0.31655949999999999</v>
      </c>
      <c r="H1151">
        <v>0.4189428</v>
      </c>
      <c r="I1151">
        <v>89.698899999999995</v>
      </c>
      <c r="J1151">
        <v>8.2223000000000001E-3</v>
      </c>
      <c r="K1151">
        <v>6.3853400000000005E-2</v>
      </c>
      <c r="L1151">
        <v>0.1023834</v>
      </c>
      <c r="M1151">
        <v>0.14091329999999999</v>
      </c>
      <c r="N1151">
        <v>0.19654440000000001</v>
      </c>
      <c r="O1151">
        <v>21671</v>
      </c>
      <c r="P1151" t="s">
        <v>58</v>
      </c>
      <c r="Q1151" t="s">
        <v>60</v>
      </c>
    </row>
    <row r="1152" spans="1:18" x14ac:dyDescent="0.25">
      <c r="A1152" t="s">
        <v>28</v>
      </c>
      <c r="B1152" t="s">
        <v>38</v>
      </c>
      <c r="C1152" t="s">
        <v>50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1.3481030000000001</v>
      </c>
      <c r="H1152">
        <v>1.7841130000000001</v>
      </c>
      <c r="I1152">
        <v>89.698899999999995</v>
      </c>
      <c r="J1152">
        <v>3.5015699999999997E-2</v>
      </c>
      <c r="K1152">
        <v>0.27192680000000002</v>
      </c>
      <c r="L1152">
        <v>0.43601060000000003</v>
      </c>
      <c r="M1152">
        <v>0.60009449999999998</v>
      </c>
      <c r="N1152">
        <v>0.83700560000000002</v>
      </c>
      <c r="O1152">
        <v>21671</v>
      </c>
      <c r="P1152" t="s">
        <v>58</v>
      </c>
      <c r="Q1152" t="s">
        <v>60</v>
      </c>
    </row>
    <row r="1153" spans="1:18" x14ac:dyDescent="0.25">
      <c r="A1153" t="s">
        <v>29</v>
      </c>
      <c r="B1153" t="s">
        <v>38</v>
      </c>
      <c r="C1153" t="s">
        <v>50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1.1274599999999999</v>
      </c>
      <c r="H1153">
        <v>1.4921089999999999</v>
      </c>
      <c r="I1153">
        <v>89.698899999999995</v>
      </c>
      <c r="J1153">
        <v>2.92847E-2</v>
      </c>
      <c r="K1153">
        <v>0.2274207</v>
      </c>
      <c r="L1153">
        <v>0.3646491</v>
      </c>
      <c r="M1153">
        <v>0.50187740000000003</v>
      </c>
      <c r="N1153">
        <v>0.70001340000000001</v>
      </c>
      <c r="O1153">
        <v>21671</v>
      </c>
      <c r="P1153" t="s">
        <v>58</v>
      </c>
      <c r="Q1153" t="s">
        <v>60</v>
      </c>
    </row>
    <row r="1154" spans="1:18" x14ac:dyDescent="0.25">
      <c r="A1154" t="s">
        <v>43</v>
      </c>
      <c r="B1154" t="s">
        <v>38</v>
      </c>
      <c r="C1154" t="s">
        <v>50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29.214739999999999</v>
      </c>
      <c r="H1154">
        <v>38.663519999999998</v>
      </c>
      <c r="I1154">
        <v>89.698899999999995</v>
      </c>
      <c r="J1154">
        <v>0.75882510000000003</v>
      </c>
      <c r="K1154">
        <v>5.892925</v>
      </c>
      <c r="L1154">
        <v>9.4487869999999994</v>
      </c>
      <c r="M1154">
        <v>13.00465</v>
      </c>
      <c r="N1154">
        <v>18.138750000000002</v>
      </c>
      <c r="O1154">
        <v>21671</v>
      </c>
      <c r="P1154" t="s">
        <v>58</v>
      </c>
      <c r="Q1154" t="s">
        <v>60</v>
      </c>
    </row>
    <row r="1155" spans="1:18" x14ac:dyDescent="0.25">
      <c r="A1155" t="s">
        <v>30</v>
      </c>
      <c r="B1155" t="s">
        <v>38</v>
      </c>
      <c r="C1155" t="s">
        <v>51</v>
      </c>
      <c r="D1155" t="s">
        <v>57</v>
      </c>
      <c r="E1155">
        <v>14</v>
      </c>
      <c r="F1155" t="str">
        <f t="shared" ref="F1155:F1218" si="18">CONCATENATE(A1155,B1155,C1155,D1155,E1155)</f>
        <v>Average Per Ton1-in-10October Monthly System Peak Day100% Cycling14</v>
      </c>
      <c r="G1155">
        <v>0.23029720000000001</v>
      </c>
      <c r="H1155">
        <v>0.3210963</v>
      </c>
      <c r="I1155">
        <v>91.147999999999996</v>
      </c>
      <c r="J1155">
        <v>2.1814500000000001E-2</v>
      </c>
      <c r="K1155">
        <v>6.2571199999999993E-2</v>
      </c>
      <c r="L1155">
        <v>9.0799099999999994E-2</v>
      </c>
      <c r="M1155">
        <v>0.1190271</v>
      </c>
      <c r="N1155">
        <v>0.1597838</v>
      </c>
      <c r="O1155">
        <v>9073</v>
      </c>
      <c r="P1155" t="s">
        <v>58</v>
      </c>
      <c r="Q1155" t="s">
        <v>60</v>
      </c>
      <c r="R1155" t="s">
        <v>70</v>
      </c>
    </row>
    <row r="1156" spans="1:18" x14ac:dyDescent="0.25">
      <c r="A1156" t="s">
        <v>28</v>
      </c>
      <c r="B1156" t="s">
        <v>38</v>
      </c>
      <c r="C1156" t="s">
        <v>51</v>
      </c>
      <c r="D1156" t="s">
        <v>57</v>
      </c>
      <c r="E1156">
        <v>14</v>
      </c>
      <c r="F1156" t="str">
        <f t="shared" si="18"/>
        <v>Average Per Premise1-in-10October Monthly System Peak Day100% Cycling14</v>
      </c>
      <c r="G1156">
        <v>1.034124</v>
      </c>
      <c r="H1156">
        <v>1.4418470000000001</v>
      </c>
      <c r="I1156">
        <v>91.147999999999996</v>
      </c>
      <c r="J1156">
        <v>9.7955399999999998E-2</v>
      </c>
      <c r="K1156">
        <v>0.28096890000000002</v>
      </c>
      <c r="L1156">
        <v>0.40772340000000001</v>
      </c>
      <c r="M1156">
        <v>0.53447800000000001</v>
      </c>
      <c r="N1156">
        <v>0.7174914</v>
      </c>
      <c r="O1156">
        <v>9073</v>
      </c>
      <c r="P1156" t="s">
        <v>58</v>
      </c>
      <c r="Q1156" t="s">
        <v>60</v>
      </c>
      <c r="R1156" t="s">
        <v>70</v>
      </c>
    </row>
    <row r="1157" spans="1:18" x14ac:dyDescent="0.25">
      <c r="A1157" t="s">
        <v>29</v>
      </c>
      <c r="B1157" t="s">
        <v>38</v>
      </c>
      <c r="C1157" t="s">
        <v>51</v>
      </c>
      <c r="D1157" t="s">
        <v>57</v>
      </c>
      <c r="E1157">
        <v>14</v>
      </c>
      <c r="F1157" t="str">
        <f t="shared" si="18"/>
        <v>Average Per Device1-in-10October Monthly System Peak Day100% Cycling14</v>
      </c>
      <c r="G1157">
        <v>0.8369856</v>
      </c>
      <c r="H1157">
        <v>1.1669830000000001</v>
      </c>
      <c r="I1157">
        <v>91.147999999999996</v>
      </c>
      <c r="J1157">
        <v>7.9281799999999999E-2</v>
      </c>
      <c r="K1157">
        <v>0.22740679999999999</v>
      </c>
      <c r="L1157">
        <v>0.3299977</v>
      </c>
      <c r="M1157">
        <v>0.43258869999999999</v>
      </c>
      <c r="N1157">
        <v>0.58071360000000005</v>
      </c>
      <c r="O1157">
        <v>9073</v>
      </c>
      <c r="P1157" t="s">
        <v>58</v>
      </c>
      <c r="Q1157" t="s">
        <v>60</v>
      </c>
      <c r="R1157" t="s">
        <v>70</v>
      </c>
    </row>
    <row r="1158" spans="1:18" x14ac:dyDescent="0.25">
      <c r="A1158" t="s">
        <v>43</v>
      </c>
      <c r="B1158" t="s">
        <v>38</v>
      </c>
      <c r="C1158" t="s">
        <v>51</v>
      </c>
      <c r="D1158" t="s">
        <v>57</v>
      </c>
      <c r="E1158">
        <v>14</v>
      </c>
      <c r="F1158" t="str">
        <f t="shared" si="18"/>
        <v>Aggregate1-in-10October Monthly System Peak Day100% Cycling14</v>
      </c>
      <c r="G1158">
        <v>9.3826079999999994</v>
      </c>
      <c r="H1158">
        <v>13.08188</v>
      </c>
      <c r="I1158">
        <v>91.147999999999996</v>
      </c>
      <c r="J1158">
        <v>0.88874920000000002</v>
      </c>
      <c r="K1158">
        <v>2.5492300000000001</v>
      </c>
      <c r="L1158">
        <v>3.699274</v>
      </c>
      <c r="M1158">
        <v>4.8493190000000004</v>
      </c>
      <c r="N1158">
        <v>6.5098000000000003</v>
      </c>
      <c r="O1158">
        <v>9073</v>
      </c>
      <c r="P1158" t="s">
        <v>58</v>
      </c>
      <c r="Q1158" t="s">
        <v>60</v>
      </c>
      <c r="R1158" t="s">
        <v>70</v>
      </c>
    </row>
    <row r="1159" spans="1:18" x14ac:dyDescent="0.25">
      <c r="A1159" t="s">
        <v>30</v>
      </c>
      <c r="B1159" t="s">
        <v>38</v>
      </c>
      <c r="C1159" t="s">
        <v>51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0.382961</v>
      </c>
      <c r="H1159">
        <v>0.4967548</v>
      </c>
      <c r="I1159">
        <v>91.942499999999995</v>
      </c>
      <c r="J1159">
        <v>1.8517E-3</v>
      </c>
      <c r="K1159">
        <v>6.7988000000000007E-2</v>
      </c>
      <c r="L1159">
        <v>0.1137938</v>
      </c>
      <c r="M1159">
        <v>0.15959960000000001</v>
      </c>
      <c r="N1159">
        <v>0.22573589999999999</v>
      </c>
      <c r="O1159">
        <v>12598</v>
      </c>
      <c r="P1159" t="s">
        <v>58</v>
      </c>
      <c r="Q1159" t="s">
        <v>60</v>
      </c>
      <c r="R1159" t="s">
        <v>70</v>
      </c>
    </row>
    <row r="1160" spans="1:18" x14ac:dyDescent="0.25">
      <c r="A1160" t="s">
        <v>28</v>
      </c>
      <c r="B1160" t="s">
        <v>38</v>
      </c>
      <c r="C1160" t="s">
        <v>51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1.566954</v>
      </c>
      <c r="H1160">
        <v>2.032562</v>
      </c>
      <c r="I1160">
        <v>91.942499999999995</v>
      </c>
      <c r="J1160">
        <v>7.5766999999999996E-3</v>
      </c>
      <c r="K1160">
        <v>0.27818540000000003</v>
      </c>
      <c r="L1160">
        <v>0.46560820000000003</v>
      </c>
      <c r="M1160">
        <v>0.65303089999999997</v>
      </c>
      <c r="N1160">
        <v>0.92363960000000001</v>
      </c>
      <c r="O1160">
        <v>12598</v>
      </c>
      <c r="P1160" t="s">
        <v>58</v>
      </c>
      <c r="Q1160" t="s">
        <v>60</v>
      </c>
      <c r="R1160" t="s">
        <v>70</v>
      </c>
    </row>
    <row r="1161" spans="1:18" x14ac:dyDescent="0.25">
      <c r="A1161" t="s">
        <v>29</v>
      </c>
      <c r="B1161" t="s">
        <v>38</v>
      </c>
      <c r="C1161" t="s">
        <v>51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1.342708</v>
      </c>
      <c r="H1161">
        <v>1.7416830000000001</v>
      </c>
      <c r="I1161">
        <v>91.942499999999995</v>
      </c>
      <c r="J1161">
        <v>6.4923999999999997E-3</v>
      </c>
      <c r="K1161">
        <v>0.23837430000000001</v>
      </c>
      <c r="L1161">
        <v>0.39897510000000003</v>
      </c>
      <c r="M1161">
        <v>0.55957579999999996</v>
      </c>
      <c r="N1161">
        <v>0.79145770000000004</v>
      </c>
      <c r="O1161">
        <v>12598</v>
      </c>
      <c r="P1161" t="s">
        <v>58</v>
      </c>
      <c r="Q1161" t="s">
        <v>60</v>
      </c>
      <c r="R1161" t="s">
        <v>70</v>
      </c>
    </row>
    <row r="1162" spans="1:18" x14ac:dyDescent="0.25">
      <c r="A1162" t="s">
        <v>43</v>
      </c>
      <c r="B1162" t="s">
        <v>38</v>
      </c>
      <c r="C1162" t="s">
        <v>51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19.740490000000001</v>
      </c>
      <c r="H1162">
        <v>25.60622</v>
      </c>
      <c r="I1162">
        <v>91.942499999999995</v>
      </c>
      <c r="J1162">
        <v>9.5451499999999995E-2</v>
      </c>
      <c r="K1162">
        <v>3.5045799999999998</v>
      </c>
      <c r="L1162">
        <v>5.8657320000000004</v>
      </c>
      <c r="M1162">
        <v>8.2268830000000008</v>
      </c>
      <c r="N1162">
        <v>11.636010000000001</v>
      </c>
      <c r="O1162">
        <v>12598</v>
      </c>
      <c r="P1162" t="s">
        <v>58</v>
      </c>
      <c r="Q1162" t="s">
        <v>60</v>
      </c>
      <c r="R1162" t="s">
        <v>70</v>
      </c>
    </row>
    <row r="1163" spans="1:18" x14ac:dyDescent="0.25">
      <c r="A1163" t="s">
        <v>30</v>
      </c>
      <c r="B1163" t="s">
        <v>38</v>
      </c>
      <c r="C1163" t="s">
        <v>51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0.31904070000000001</v>
      </c>
      <c r="H1163">
        <v>0.42320659999999999</v>
      </c>
      <c r="I1163">
        <v>91.609899999999996</v>
      </c>
      <c r="J1163">
        <v>1.02101E-2</v>
      </c>
      <c r="K1163">
        <v>6.5720000000000001E-2</v>
      </c>
      <c r="L1163">
        <v>0.10416599999999999</v>
      </c>
      <c r="M1163">
        <v>0.14261190000000001</v>
      </c>
      <c r="N1163">
        <v>0.19812179999999999</v>
      </c>
      <c r="O1163">
        <v>21671</v>
      </c>
      <c r="P1163" t="s">
        <v>58</v>
      </c>
      <c r="Q1163" t="s">
        <v>60</v>
      </c>
    </row>
    <row r="1164" spans="1:18" x14ac:dyDescent="0.25">
      <c r="A1164" t="s">
        <v>28</v>
      </c>
      <c r="B1164" t="s">
        <v>38</v>
      </c>
      <c r="C1164" t="s">
        <v>51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1.3586689999999999</v>
      </c>
      <c r="H1164">
        <v>1.802271</v>
      </c>
      <c r="I1164">
        <v>91.609899999999996</v>
      </c>
      <c r="J1164">
        <v>4.3480900000000003E-2</v>
      </c>
      <c r="K1164">
        <v>0.27987570000000001</v>
      </c>
      <c r="L1164">
        <v>0.443602</v>
      </c>
      <c r="M1164">
        <v>0.60732830000000004</v>
      </c>
      <c r="N1164">
        <v>0.843723</v>
      </c>
      <c r="O1164">
        <v>21671</v>
      </c>
      <c r="P1164" t="s">
        <v>58</v>
      </c>
      <c r="Q1164" t="s">
        <v>60</v>
      </c>
    </row>
    <row r="1165" spans="1:18" x14ac:dyDescent="0.25">
      <c r="A1165" t="s">
        <v>29</v>
      </c>
      <c r="B1165" t="s">
        <v>38</v>
      </c>
      <c r="C1165" t="s">
        <v>51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1.1362969999999999</v>
      </c>
      <c r="H1165">
        <v>1.5072950000000001</v>
      </c>
      <c r="I1165">
        <v>91.609899999999996</v>
      </c>
      <c r="J1165">
        <v>3.6364399999999998E-2</v>
      </c>
      <c r="K1165">
        <v>0.23406859999999999</v>
      </c>
      <c r="L1165">
        <v>0.37099789999999999</v>
      </c>
      <c r="M1165">
        <v>0.50792729999999997</v>
      </c>
      <c r="N1165">
        <v>0.70563140000000002</v>
      </c>
      <c r="O1165">
        <v>21671</v>
      </c>
      <c r="P1165" t="s">
        <v>58</v>
      </c>
      <c r="Q1165" t="s">
        <v>60</v>
      </c>
    </row>
    <row r="1166" spans="1:18" x14ac:dyDescent="0.25">
      <c r="A1166" t="s">
        <v>43</v>
      </c>
      <c r="B1166" t="s">
        <v>38</v>
      </c>
      <c r="C1166" t="s">
        <v>51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29.443719999999999</v>
      </c>
      <c r="H1166">
        <v>39.057020000000001</v>
      </c>
      <c r="I1166">
        <v>91.609899999999996</v>
      </c>
      <c r="J1166">
        <v>0.94227519999999998</v>
      </c>
      <c r="K1166">
        <v>6.0651859999999997</v>
      </c>
      <c r="L1166">
        <v>9.6132989999999996</v>
      </c>
      <c r="M1166">
        <v>13.16141</v>
      </c>
      <c r="N1166">
        <v>18.284320000000001</v>
      </c>
      <c r="O1166">
        <v>21671</v>
      </c>
      <c r="P1166" t="s">
        <v>58</v>
      </c>
      <c r="Q1166" t="s">
        <v>60</v>
      </c>
    </row>
    <row r="1167" spans="1:18" x14ac:dyDescent="0.25">
      <c r="A1167" t="s">
        <v>30</v>
      </c>
      <c r="B1167" t="s">
        <v>38</v>
      </c>
      <c r="C1167" t="s">
        <v>52</v>
      </c>
      <c r="D1167" t="s">
        <v>57</v>
      </c>
      <c r="E1167">
        <v>14</v>
      </c>
      <c r="F1167" t="str">
        <f t="shared" si="18"/>
        <v>Average Per Ton1-in-10September Monthly System Peak Day100% Cycling14</v>
      </c>
      <c r="G1167">
        <v>0.25827850000000002</v>
      </c>
      <c r="H1167">
        <v>0.38354690000000002</v>
      </c>
      <c r="I1167">
        <v>97.172200000000004</v>
      </c>
      <c r="J1167">
        <v>5.6849499999999997E-2</v>
      </c>
      <c r="K1167">
        <v>9.7271999999999997E-2</v>
      </c>
      <c r="L1167">
        <v>0.1252684</v>
      </c>
      <c r="M1167">
        <v>0.15326480000000001</v>
      </c>
      <c r="N1167">
        <v>0.1936872</v>
      </c>
      <c r="O1167">
        <v>9073</v>
      </c>
      <c r="P1167" t="s">
        <v>58</v>
      </c>
      <c r="Q1167" t="s">
        <v>60</v>
      </c>
      <c r="R1167" t="s">
        <v>71</v>
      </c>
    </row>
    <row r="1168" spans="1:18" x14ac:dyDescent="0.25">
      <c r="A1168" t="s">
        <v>28</v>
      </c>
      <c r="B1168" t="s">
        <v>38</v>
      </c>
      <c r="C1168" t="s">
        <v>52</v>
      </c>
      <c r="D1168" t="s">
        <v>57</v>
      </c>
      <c r="E1168">
        <v>14</v>
      </c>
      <c r="F1168" t="str">
        <f t="shared" si="18"/>
        <v>Average Per Premise1-in-10September Monthly System Peak Day100% Cycling14</v>
      </c>
      <c r="G1168">
        <v>1.1597710000000001</v>
      </c>
      <c r="H1168">
        <v>1.722275</v>
      </c>
      <c r="I1168">
        <v>97.172200000000004</v>
      </c>
      <c r="J1168">
        <v>0.25527660000000002</v>
      </c>
      <c r="K1168">
        <v>0.43678889999999998</v>
      </c>
      <c r="L1168">
        <v>0.5625038</v>
      </c>
      <c r="M1168">
        <v>0.68821869999999996</v>
      </c>
      <c r="N1168">
        <v>0.86973100000000003</v>
      </c>
      <c r="O1168">
        <v>9073</v>
      </c>
      <c r="P1168" t="s">
        <v>58</v>
      </c>
      <c r="Q1168" t="s">
        <v>60</v>
      </c>
      <c r="R1168" t="s">
        <v>71</v>
      </c>
    </row>
    <row r="1169" spans="1:18" x14ac:dyDescent="0.25">
      <c r="A1169" t="s">
        <v>29</v>
      </c>
      <c r="B1169" t="s">
        <v>38</v>
      </c>
      <c r="C1169" t="s">
        <v>52</v>
      </c>
      <c r="D1169" t="s">
        <v>57</v>
      </c>
      <c r="E1169">
        <v>14</v>
      </c>
      <c r="F1169" t="str">
        <f t="shared" si="18"/>
        <v>Average Per Device1-in-10September Monthly System Peak Day100% Cycling14</v>
      </c>
      <c r="G1169">
        <v>0.93868010000000002</v>
      </c>
      <c r="H1169">
        <v>1.3939520000000001</v>
      </c>
      <c r="I1169">
        <v>97.172200000000004</v>
      </c>
      <c r="J1169">
        <v>0.2066124</v>
      </c>
      <c r="K1169">
        <v>0.35352240000000001</v>
      </c>
      <c r="L1169">
        <v>0.4552718</v>
      </c>
      <c r="M1169">
        <v>0.55702130000000005</v>
      </c>
      <c r="N1169">
        <v>0.70393130000000004</v>
      </c>
      <c r="O1169">
        <v>9073</v>
      </c>
      <c r="P1169" t="s">
        <v>58</v>
      </c>
      <c r="Q1169" t="s">
        <v>60</v>
      </c>
      <c r="R1169" t="s">
        <v>71</v>
      </c>
    </row>
    <row r="1170" spans="1:18" x14ac:dyDescent="0.25">
      <c r="A1170" t="s">
        <v>43</v>
      </c>
      <c r="B1170" t="s">
        <v>38</v>
      </c>
      <c r="C1170" t="s">
        <v>52</v>
      </c>
      <c r="D1170" t="s">
        <v>57</v>
      </c>
      <c r="E1170">
        <v>14</v>
      </c>
      <c r="F1170" t="str">
        <f t="shared" si="18"/>
        <v>Aggregate1-in-10September Monthly System Peak Day100% Cycling14</v>
      </c>
      <c r="G1170">
        <v>10.522600000000001</v>
      </c>
      <c r="H1170">
        <v>15.626200000000001</v>
      </c>
      <c r="I1170">
        <v>97.172200000000004</v>
      </c>
      <c r="J1170">
        <v>2.3161239999999998</v>
      </c>
      <c r="K1170">
        <v>3.9629859999999999</v>
      </c>
      <c r="L1170">
        <v>5.1035969999999997</v>
      </c>
      <c r="M1170">
        <v>6.2442080000000004</v>
      </c>
      <c r="N1170">
        <v>7.89107</v>
      </c>
      <c r="O1170">
        <v>9073</v>
      </c>
      <c r="P1170" t="s">
        <v>58</v>
      </c>
      <c r="Q1170" t="s">
        <v>60</v>
      </c>
      <c r="R1170" t="s">
        <v>71</v>
      </c>
    </row>
    <row r="1171" spans="1:18" x14ac:dyDescent="0.25">
      <c r="A1171" t="s">
        <v>30</v>
      </c>
      <c r="B1171" t="s">
        <v>38</v>
      </c>
      <c r="C1171" t="s">
        <v>52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0.42264079999999998</v>
      </c>
      <c r="H1171">
        <v>0.5556392</v>
      </c>
      <c r="I1171">
        <v>99.070599999999999</v>
      </c>
      <c r="J1171">
        <v>2.09207E-2</v>
      </c>
      <c r="K1171">
        <v>8.7137099999999995E-2</v>
      </c>
      <c r="L1171">
        <v>0.13299830000000001</v>
      </c>
      <c r="M1171">
        <v>0.17885960000000001</v>
      </c>
      <c r="N1171">
        <v>0.24507599999999999</v>
      </c>
      <c r="O1171">
        <v>12598</v>
      </c>
      <c r="P1171" t="s">
        <v>58</v>
      </c>
      <c r="Q1171" t="s">
        <v>60</v>
      </c>
      <c r="R1171" t="s">
        <v>71</v>
      </c>
    </row>
    <row r="1172" spans="1:18" x14ac:dyDescent="0.25">
      <c r="A1172" t="s">
        <v>28</v>
      </c>
      <c r="B1172" t="s">
        <v>38</v>
      </c>
      <c r="C1172" t="s">
        <v>52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1.729312</v>
      </c>
      <c r="H1172">
        <v>2.273498</v>
      </c>
      <c r="I1172">
        <v>99.070599999999999</v>
      </c>
      <c r="J1172">
        <v>8.5600700000000002E-2</v>
      </c>
      <c r="K1172">
        <v>0.35653699999999999</v>
      </c>
      <c r="L1172">
        <v>0.54418670000000002</v>
      </c>
      <c r="M1172">
        <v>0.7318365</v>
      </c>
      <c r="N1172">
        <v>1.0027729999999999</v>
      </c>
      <c r="O1172">
        <v>12598</v>
      </c>
      <c r="P1172" t="s">
        <v>58</v>
      </c>
      <c r="Q1172" t="s">
        <v>60</v>
      </c>
      <c r="R1172" t="s">
        <v>71</v>
      </c>
    </row>
    <row r="1173" spans="1:18" x14ac:dyDescent="0.25">
      <c r="A1173" t="s">
        <v>29</v>
      </c>
      <c r="B1173" t="s">
        <v>38</v>
      </c>
      <c r="C1173" t="s">
        <v>52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1.48183</v>
      </c>
      <c r="H1173">
        <v>1.9481390000000001</v>
      </c>
      <c r="I1173">
        <v>99.070599999999999</v>
      </c>
      <c r="J1173">
        <v>7.3350399999999996E-2</v>
      </c>
      <c r="K1173">
        <v>0.30551309999999998</v>
      </c>
      <c r="L1173">
        <v>0.46630830000000001</v>
      </c>
      <c r="M1173">
        <v>0.62710350000000004</v>
      </c>
      <c r="N1173">
        <v>0.85926619999999998</v>
      </c>
      <c r="O1173">
        <v>12598</v>
      </c>
      <c r="P1173" t="s">
        <v>58</v>
      </c>
      <c r="Q1173" t="s">
        <v>60</v>
      </c>
      <c r="R1173" t="s">
        <v>71</v>
      </c>
    </row>
    <row r="1174" spans="1:18" x14ac:dyDescent="0.25">
      <c r="A1174" t="s">
        <v>43</v>
      </c>
      <c r="B1174" t="s">
        <v>38</v>
      </c>
      <c r="C1174" t="s">
        <v>52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21.785869999999999</v>
      </c>
      <c r="H1174">
        <v>28.641529999999999</v>
      </c>
      <c r="I1174">
        <v>99.070599999999999</v>
      </c>
      <c r="J1174">
        <v>1.078397</v>
      </c>
      <c r="K1174">
        <v>4.4916539999999996</v>
      </c>
      <c r="L1174">
        <v>6.855664</v>
      </c>
      <c r="M1174">
        <v>9.2196759999999998</v>
      </c>
      <c r="N1174">
        <v>12.63293</v>
      </c>
      <c r="O1174">
        <v>12598</v>
      </c>
      <c r="P1174" t="s">
        <v>58</v>
      </c>
      <c r="Q1174" t="s">
        <v>60</v>
      </c>
      <c r="R1174" t="s">
        <v>71</v>
      </c>
    </row>
    <row r="1175" spans="1:18" x14ac:dyDescent="0.25">
      <c r="A1175" t="s">
        <v>30</v>
      </c>
      <c r="B1175" t="s">
        <v>38</v>
      </c>
      <c r="C1175" t="s">
        <v>52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0.35382239999999998</v>
      </c>
      <c r="H1175">
        <v>0.48358420000000002</v>
      </c>
      <c r="I1175">
        <v>98.275700000000001</v>
      </c>
      <c r="J1175">
        <v>3.5964099999999999E-2</v>
      </c>
      <c r="K1175">
        <v>9.1380500000000003E-2</v>
      </c>
      <c r="L1175">
        <v>0.12976180000000001</v>
      </c>
      <c r="M1175">
        <v>0.16814309999999999</v>
      </c>
      <c r="N1175">
        <v>0.22355949999999999</v>
      </c>
      <c r="O1175">
        <v>21671</v>
      </c>
      <c r="P1175" t="s">
        <v>58</v>
      </c>
      <c r="Q1175" t="s">
        <v>60</v>
      </c>
    </row>
    <row r="1176" spans="1:18" x14ac:dyDescent="0.25">
      <c r="A1176" t="s">
        <v>28</v>
      </c>
      <c r="B1176" t="s">
        <v>38</v>
      </c>
      <c r="C1176" t="s">
        <v>52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1.506791</v>
      </c>
      <c r="H1176">
        <v>2.0593949999999999</v>
      </c>
      <c r="I1176">
        <v>98.275700000000001</v>
      </c>
      <c r="J1176">
        <v>0.15315690000000001</v>
      </c>
      <c r="K1176">
        <v>0.3891539</v>
      </c>
      <c r="L1176">
        <v>0.55260469999999995</v>
      </c>
      <c r="M1176">
        <v>0.71605540000000001</v>
      </c>
      <c r="N1176">
        <v>0.95205240000000002</v>
      </c>
      <c r="O1176">
        <v>21671</v>
      </c>
      <c r="P1176" t="s">
        <v>58</v>
      </c>
      <c r="Q1176" t="s">
        <v>60</v>
      </c>
    </row>
    <row r="1177" spans="1:18" x14ac:dyDescent="0.25">
      <c r="A1177" t="s">
        <v>29</v>
      </c>
      <c r="B1177" t="s">
        <v>38</v>
      </c>
      <c r="C1177" t="s">
        <v>52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1.260175</v>
      </c>
      <c r="H1177">
        <v>1.7223349999999999</v>
      </c>
      <c r="I1177">
        <v>98.275700000000001</v>
      </c>
      <c r="J1177">
        <v>0.1280898</v>
      </c>
      <c r="K1177">
        <v>0.32546130000000001</v>
      </c>
      <c r="L1177">
        <v>0.46216020000000002</v>
      </c>
      <c r="M1177">
        <v>0.59885909999999998</v>
      </c>
      <c r="N1177">
        <v>0.79623060000000001</v>
      </c>
      <c r="O1177">
        <v>21671</v>
      </c>
      <c r="P1177" t="s">
        <v>58</v>
      </c>
      <c r="Q1177" t="s">
        <v>60</v>
      </c>
    </row>
    <row r="1178" spans="1:18" x14ac:dyDescent="0.25">
      <c r="A1178" t="s">
        <v>43</v>
      </c>
      <c r="B1178" t="s">
        <v>38</v>
      </c>
      <c r="C1178" t="s">
        <v>52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32.653660000000002</v>
      </c>
      <c r="H1178">
        <v>44.629159999999999</v>
      </c>
      <c r="I1178">
        <v>98.275700000000001</v>
      </c>
      <c r="J1178">
        <v>3.319064</v>
      </c>
      <c r="K1178">
        <v>8.4333539999999996</v>
      </c>
      <c r="L1178">
        <v>11.9755</v>
      </c>
      <c r="M1178">
        <v>15.51764</v>
      </c>
      <c r="N1178">
        <v>20.631930000000001</v>
      </c>
      <c r="O1178">
        <v>21671</v>
      </c>
      <c r="P1178" t="s">
        <v>58</v>
      </c>
      <c r="Q1178" t="s">
        <v>60</v>
      </c>
    </row>
    <row r="1179" spans="1:18" x14ac:dyDescent="0.25">
      <c r="A1179" t="s">
        <v>30</v>
      </c>
      <c r="B1179" t="s">
        <v>38</v>
      </c>
      <c r="C1179" t="s">
        <v>47</v>
      </c>
      <c r="D1179" t="s">
        <v>57</v>
      </c>
      <c r="E1179">
        <v>15</v>
      </c>
      <c r="F1179" t="str">
        <f t="shared" si="18"/>
        <v>Average Per Ton1-in-10August Monthly System Peak Day100% Cycling15</v>
      </c>
      <c r="G1179">
        <v>0.25212309999999999</v>
      </c>
      <c r="H1179">
        <v>0.38533499999999998</v>
      </c>
      <c r="I1179">
        <v>89.8767</v>
      </c>
      <c r="J1179">
        <v>4.9110099999999997E-2</v>
      </c>
      <c r="K1179">
        <v>9.87981E-2</v>
      </c>
      <c r="L1179">
        <v>0.133212</v>
      </c>
      <c r="M1179">
        <v>0.16762579999999999</v>
      </c>
      <c r="N1179">
        <v>0.2173138</v>
      </c>
      <c r="O1179">
        <v>9073</v>
      </c>
      <c r="P1179" t="s">
        <v>58</v>
      </c>
      <c r="Q1179" t="s">
        <v>60</v>
      </c>
      <c r="R1179" t="s">
        <v>66</v>
      </c>
    </row>
    <row r="1180" spans="1:18" x14ac:dyDescent="0.25">
      <c r="A1180" t="s">
        <v>28</v>
      </c>
      <c r="B1180" t="s">
        <v>38</v>
      </c>
      <c r="C1180" t="s">
        <v>47</v>
      </c>
      <c r="D1180" t="s">
        <v>57</v>
      </c>
      <c r="E1180">
        <v>15</v>
      </c>
      <c r="F1180" t="str">
        <f t="shared" si="18"/>
        <v>Average Per Premise1-in-10August Monthly System Peak Day100% Cycling15</v>
      </c>
      <c r="G1180">
        <v>1.132131</v>
      </c>
      <c r="H1180">
        <v>1.7303040000000001</v>
      </c>
      <c r="I1180">
        <v>89.8767</v>
      </c>
      <c r="J1180">
        <v>0.22052330000000001</v>
      </c>
      <c r="K1180">
        <v>0.44364209999999998</v>
      </c>
      <c r="L1180">
        <v>0.59817350000000002</v>
      </c>
      <c r="M1180">
        <v>0.75270490000000001</v>
      </c>
      <c r="N1180">
        <v>0.97582369999999996</v>
      </c>
      <c r="O1180">
        <v>9073</v>
      </c>
      <c r="P1180" t="s">
        <v>58</v>
      </c>
      <c r="Q1180" t="s">
        <v>60</v>
      </c>
      <c r="R1180" t="s">
        <v>66</v>
      </c>
    </row>
    <row r="1181" spans="1:18" x14ac:dyDescent="0.25">
      <c r="A1181" t="s">
        <v>29</v>
      </c>
      <c r="B1181" t="s">
        <v>38</v>
      </c>
      <c r="C1181" t="s">
        <v>47</v>
      </c>
      <c r="D1181" t="s">
        <v>57</v>
      </c>
      <c r="E1181">
        <v>15</v>
      </c>
      <c r="F1181" t="str">
        <f t="shared" si="18"/>
        <v>Average Per Device1-in-10August Monthly System Peak Day100% Cycling15</v>
      </c>
      <c r="G1181">
        <v>0.91630880000000003</v>
      </c>
      <c r="H1181">
        <v>1.4004509999999999</v>
      </c>
      <c r="I1181">
        <v>89.8767</v>
      </c>
      <c r="J1181">
        <v>0.17848420000000001</v>
      </c>
      <c r="K1181">
        <v>0.35906909999999997</v>
      </c>
      <c r="L1181">
        <v>0.48414170000000001</v>
      </c>
      <c r="M1181">
        <v>0.60921429999999999</v>
      </c>
      <c r="N1181">
        <v>0.78979920000000003</v>
      </c>
      <c r="O1181">
        <v>9073</v>
      </c>
      <c r="P1181" t="s">
        <v>58</v>
      </c>
      <c r="Q1181" t="s">
        <v>60</v>
      </c>
      <c r="R1181" t="s">
        <v>66</v>
      </c>
    </row>
    <row r="1182" spans="1:18" x14ac:dyDescent="0.25">
      <c r="A1182" t="s">
        <v>43</v>
      </c>
      <c r="B1182" t="s">
        <v>38</v>
      </c>
      <c r="C1182" t="s">
        <v>47</v>
      </c>
      <c r="D1182" t="s">
        <v>57</v>
      </c>
      <c r="E1182">
        <v>15</v>
      </c>
      <c r="F1182" t="str">
        <f t="shared" si="18"/>
        <v>Aggregate1-in-10August Monthly System Peak Day100% Cycling15</v>
      </c>
      <c r="G1182">
        <v>10.27182</v>
      </c>
      <c r="H1182">
        <v>15.69905</v>
      </c>
      <c r="I1182">
        <v>89.8767</v>
      </c>
      <c r="J1182">
        <v>2.0008080000000001</v>
      </c>
      <c r="K1182">
        <v>4.0251640000000002</v>
      </c>
      <c r="L1182">
        <v>5.4272280000000004</v>
      </c>
      <c r="M1182">
        <v>6.8292919999999997</v>
      </c>
      <c r="N1182">
        <v>8.8536479999999997</v>
      </c>
      <c r="O1182">
        <v>9073</v>
      </c>
      <c r="P1182" t="s">
        <v>58</v>
      </c>
      <c r="Q1182" t="s">
        <v>60</v>
      </c>
      <c r="R1182" t="s">
        <v>66</v>
      </c>
    </row>
    <row r="1183" spans="1:18" x14ac:dyDescent="0.25">
      <c r="A1183" t="s">
        <v>30</v>
      </c>
      <c r="B1183" t="s">
        <v>38</v>
      </c>
      <c r="C1183" t="s">
        <v>47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0.44568540000000001</v>
      </c>
      <c r="H1183">
        <v>0.58115600000000001</v>
      </c>
      <c r="I1183">
        <v>90.830600000000004</v>
      </c>
      <c r="J1183">
        <v>1.28068E-2</v>
      </c>
      <c r="K1183">
        <v>8.5277599999999995E-2</v>
      </c>
      <c r="L1183">
        <v>0.1354706</v>
      </c>
      <c r="M1183">
        <v>0.18566360000000001</v>
      </c>
      <c r="N1183">
        <v>0.25813439999999999</v>
      </c>
      <c r="O1183">
        <v>12598</v>
      </c>
      <c r="P1183" t="s">
        <v>58</v>
      </c>
      <c r="Q1183" t="s">
        <v>60</v>
      </c>
      <c r="R1183" t="s">
        <v>66</v>
      </c>
    </row>
    <row r="1184" spans="1:18" x14ac:dyDescent="0.25">
      <c r="A1184" t="s">
        <v>28</v>
      </c>
      <c r="B1184" t="s">
        <v>38</v>
      </c>
      <c r="C1184" t="s">
        <v>47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1.8236030000000001</v>
      </c>
      <c r="H1184">
        <v>2.3779050000000002</v>
      </c>
      <c r="I1184">
        <v>90.830600000000004</v>
      </c>
      <c r="J1184">
        <v>5.2401499999999997E-2</v>
      </c>
      <c r="K1184">
        <v>0.34892869999999998</v>
      </c>
      <c r="L1184">
        <v>0.55430250000000003</v>
      </c>
      <c r="M1184">
        <v>0.75967629999999997</v>
      </c>
      <c r="N1184">
        <v>1.0562039999999999</v>
      </c>
      <c r="O1184">
        <v>12598</v>
      </c>
      <c r="P1184" t="s">
        <v>58</v>
      </c>
      <c r="Q1184" t="s">
        <v>60</v>
      </c>
      <c r="R1184" t="s">
        <v>66</v>
      </c>
    </row>
    <row r="1185" spans="1:18" x14ac:dyDescent="0.25">
      <c r="A1185" t="s">
        <v>29</v>
      </c>
      <c r="B1185" t="s">
        <v>38</v>
      </c>
      <c r="C1185" t="s">
        <v>47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1.562627</v>
      </c>
      <c r="H1185">
        <v>2.037604</v>
      </c>
      <c r="I1185">
        <v>90.830600000000004</v>
      </c>
      <c r="J1185">
        <v>4.4902299999999999E-2</v>
      </c>
      <c r="K1185">
        <v>0.29899360000000003</v>
      </c>
      <c r="L1185">
        <v>0.47497640000000002</v>
      </c>
      <c r="M1185">
        <v>0.65095919999999996</v>
      </c>
      <c r="N1185">
        <v>0.90505049999999998</v>
      </c>
      <c r="O1185">
        <v>12598</v>
      </c>
      <c r="P1185" t="s">
        <v>58</v>
      </c>
      <c r="Q1185" t="s">
        <v>60</v>
      </c>
      <c r="R1185" t="s">
        <v>66</v>
      </c>
    </row>
    <row r="1186" spans="1:18" x14ac:dyDescent="0.25">
      <c r="A1186" t="s">
        <v>43</v>
      </c>
      <c r="B1186" t="s">
        <v>38</v>
      </c>
      <c r="C1186" t="s">
        <v>47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22.973749999999999</v>
      </c>
      <c r="H1186">
        <v>29.956849999999999</v>
      </c>
      <c r="I1186">
        <v>90.830600000000004</v>
      </c>
      <c r="J1186">
        <v>0.66015389999999996</v>
      </c>
      <c r="K1186">
        <v>4.395804</v>
      </c>
      <c r="L1186">
        <v>6.9831029999999998</v>
      </c>
      <c r="M1186">
        <v>9.5704019999999996</v>
      </c>
      <c r="N1186">
        <v>13.306050000000001</v>
      </c>
      <c r="O1186">
        <v>12598</v>
      </c>
      <c r="P1186" t="s">
        <v>58</v>
      </c>
      <c r="Q1186" t="s">
        <v>60</v>
      </c>
      <c r="R1186" t="s">
        <v>66</v>
      </c>
    </row>
    <row r="1187" spans="1:18" x14ac:dyDescent="0.25">
      <c r="A1187" t="s">
        <v>30</v>
      </c>
      <c r="B1187" t="s">
        <v>38</v>
      </c>
      <c r="C1187" t="s">
        <v>47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0.36464079999999999</v>
      </c>
      <c r="H1187">
        <v>0.49916579999999999</v>
      </c>
      <c r="I1187">
        <v>90.431200000000004</v>
      </c>
      <c r="J1187">
        <v>2.8007000000000001E-2</v>
      </c>
      <c r="K1187">
        <v>9.0938599999999994E-2</v>
      </c>
      <c r="L1187">
        <v>0.1345249</v>
      </c>
      <c r="M1187">
        <v>0.1781112</v>
      </c>
      <c r="N1187">
        <v>0.2410428</v>
      </c>
      <c r="O1187">
        <v>21671</v>
      </c>
      <c r="P1187" t="s">
        <v>58</v>
      </c>
      <c r="Q1187" t="s">
        <v>60</v>
      </c>
    </row>
    <row r="1188" spans="1:18" x14ac:dyDescent="0.25">
      <c r="A1188" t="s">
        <v>28</v>
      </c>
      <c r="B1188" t="s">
        <v>38</v>
      </c>
      <c r="C1188" t="s">
        <v>47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1.552862</v>
      </c>
      <c r="H1188">
        <v>2.1257510000000002</v>
      </c>
      <c r="I1188">
        <v>90.431200000000004</v>
      </c>
      <c r="J1188">
        <v>0.1192708</v>
      </c>
      <c r="K1188">
        <v>0.38727200000000001</v>
      </c>
      <c r="L1188">
        <v>0.57288890000000003</v>
      </c>
      <c r="M1188">
        <v>0.7585056</v>
      </c>
      <c r="N1188">
        <v>1.0265070000000001</v>
      </c>
      <c r="O1188">
        <v>21671</v>
      </c>
      <c r="P1188" t="s">
        <v>58</v>
      </c>
      <c r="Q1188" t="s">
        <v>60</v>
      </c>
    </row>
    <row r="1189" spans="1:18" x14ac:dyDescent="0.25">
      <c r="A1189" t="s">
        <v>29</v>
      </c>
      <c r="B1189" t="s">
        <v>38</v>
      </c>
      <c r="C1189" t="s">
        <v>47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1.2987059999999999</v>
      </c>
      <c r="H1189">
        <v>1.7778309999999999</v>
      </c>
      <c r="I1189">
        <v>90.431200000000004</v>
      </c>
      <c r="J1189">
        <v>9.97498E-2</v>
      </c>
      <c r="K1189">
        <v>0.32388749999999999</v>
      </c>
      <c r="L1189">
        <v>0.47912450000000001</v>
      </c>
      <c r="M1189">
        <v>0.63436150000000002</v>
      </c>
      <c r="N1189">
        <v>0.85849909999999996</v>
      </c>
      <c r="O1189">
        <v>21671</v>
      </c>
      <c r="P1189" t="s">
        <v>58</v>
      </c>
      <c r="Q1189" t="s">
        <v>60</v>
      </c>
    </row>
    <row r="1190" spans="1:18" x14ac:dyDescent="0.25">
      <c r="A1190" t="s">
        <v>43</v>
      </c>
      <c r="B1190" t="s">
        <v>38</v>
      </c>
      <c r="C1190" t="s">
        <v>47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33.652079999999998</v>
      </c>
      <c r="H1190">
        <v>46.067160000000001</v>
      </c>
      <c r="I1190">
        <v>90.431200000000004</v>
      </c>
      <c r="J1190">
        <v>2.5847180000000001</v>
      </c>
      <c r="K1190">
        <v>8.3925719999999995</v>
      </c>
      <c r="L1190">
        <v>12.41507</v>
      </c>
      <c r="M1190">
        <v>16.437580000000001</v>
      </c>
      <c r="N1190">
        <v>22.245429999999999</v>
      </c>
      <c r="O1190">
        <v>21671</v>
      </c>
      <c r="P1190" t="s">
        <v>58</v>
      </c>
      <c r="Q1190" t="s">
        <v>60</v>
      </c>
    </row>
    <row r="1191" spans="1:18" x14ac:dyDescent="0.25">
      <c r="A1191" t="s">
        <v>30</v>
      </c>
      <c r="B1191" t="s">
        <v>38</v>
      </c>
      <c r="C1191" t="s">
        <v>37</v>
      </c>
      <c r="D1191" t="s">
        <v>57</v>
      </c>
      <c r="E1191">
        <v>15</v>
      </c>
      <c r="F1191" t="str">
        <f t="shared" si="18"/>
        <v>Average Per Ton1-in-10August Typical Event Day100% Cycling15</v>
      </c>
      <c r="G1191">
        <v>0.24753069999999999</v>
      </c>
      <c r="H1191">
        <v>0.3731797</v>
      </c>
      <c r="I1191">
        <v>90.563299999999998</v>
      </c>
      <c r="J1191">
        <v>4.1348599999999999E-2</v>
      </c>
      <c r="K1191">
        <v>9.1153999999999999E-2</v>
      </c>
      <c r="L1191">
        <v>0.12564900000000001</v>
      </c>
      <c r="M1191">
        <v>0.16014410000000001</v>
      </c>
      <c r="N1191">
        <v>0.20994950000000001</v>
      </c>
      <c r="O1191">
        <v>9073</v>
      </c>
      <c r="P1191" t="s">
        <v>58</v>
      </c>
      <c r="Q1191" t="s">
        <v>60</v>
      </c>
      <c r="R1191" t="s">
        <v>66</v>
      </c>
    </row>
    <row r="1192" spans="1:18" x14ac:dyDescent="0.25">
      <c r="A1192" t="s">
        <v>28</v>
      </c>
      <c r="B1192" t="s">
        <v>38</v>
      </c>
      <c r="C1192" t="s">
        <v>37</v>
      </c>
      <c r="D1192" t="s">
        <v>57</v>
      </c>
      <c r="E1192">
        <v>15</v>
      </c>
      <c r="F1192" t="str">
        <f t="shared" si="18"/>
        <v>Average Per Premise1-in-10August Typical Event Day100% Cycling15</v>
      </c>
      <c r="G1192">
        <v>1.1115090000000001</v>
      </c>
      <c r="H1192">
        <v>1.6757219999999999</v>
      </c>
      <c r="I1192">
        <v>90.563299999999998</v>
      </c>
      <c r="J1192">
        <v>0.18567139999999999</v>
      </c>
      <c r="K1192">
        <v>0.40931689999999998</v>
      </c>
      <c r="L1192">
        <v>0.56421310000000002</v>
      </c>
      <c r="M1192">
        <v>0.71910929999999995</v>
      </c>
      <c r="N1192">
        <v>0.94275489999999995</v>
      </c>
      <c r="O1192">
        <v>9073</v>
      </c>
      <c r="P1192" t="s">
        <v>58</v>
      </c>
      <c r="Q1192" t="s">
        <v>60</v>
      </c>
      <c r="R1192" t="s">
        <v>66</v>
      </c>
    </row>
    <row r="1193" spans="1:18" x14ac:dyDescent="0.25">
      <c r="A1193" t="s">
        <v>29</v>
      </c>
      <c r="B1193" t="s">
        <v>38</v>
      </c>
      <c r="C1193" t="s">
        <v>37</v>
      </c>
      <c r="D1193" t="s">
        <v>57</v>
      </c>
      <c r="E1193">
        <v>15</v>
      </c>
      <c r="F1193" t="str">
        <f t="shared" si="18"/>
        <v>Average Per Device1-in-10August Typical Event Day100% Cycling15</v>
      </c>
      <c r="G1193">
        <v>0.89961840000000004</v>
      </c>
      <c r="H1193">
        <v>1.356274</v>
      </c>
      <c r="I1193">
        <v>90.563299999999998</v>
      </c>
      <c r="J1193">
        <v>0.1502762</v>
      </c>
      <c r="K1193">
        <v>0.33128750000000001</v>
      </c>
      <c r="L1193">
        <v>0.45665529999999999</v>
      </c>
      <c r="M1193">
        <v>0.58202310000000002</v>
      </c>
      <c r="N1193">
        <v>0.7630344</v>
      </c>
      <c r="O1193">
        <v>9073</v>
      </c>
      <c r="P1193" t="s">
        <v>58</v>
      </c>
      <c r="Q1193" t="s">
        <v>60</v>
      </c>
      <c r="R1193" t="s">
        <v>66</v>
      </c>
    </row>
    <row r="1194" spans="1:18" x14ac:dyDescent="0.25">
      <c r="A1194" t="s">
        <v>43</v>
      </c>
      <c r="B1194" t="s">
        <v>38</v>
      </c>
      <c r="C1194" t="s">
        <v>37</v>
      </c>
      <c r="D1194" t="s">
        <v>57</v>
      </c>
      <c r="E1194">
        <v>15</v>
      </c>
      <c r="F1194" t="str">
        <f t="shared" si="18"/>
        <v>Aggregate1-in-10August Typical Event Day100% Cycling15</v>
      </c>
      <c r="G1194">
        <v>10.084720000000001</v>
      </c>
      <c r="H1194">
        <v>15.20383</v>
      </c>
      <c r="I1194">
        <v>90.563299999999998</v>
      </c>
      <c r="J1194">
        <v>1.684596</v>
      </c>
      <c r="K1194">
        <v>3.713733</v>
      </c>
      <c r="L1194">
        <v>5.1191060000000004</v>
      </c>
      <c r="M1194">
        <v>6.5244790000000004</v>
      </c>
      <c r="N1194">
        <v>8.5536150000000006</v>
      </c>
      <c r="O1194">
        <v>9073</v>
      </c>
      <c r="P1194" t="s">
        <v>58</v>
      </c>
      <c r="Q1194" t="s">
        <v>60</v>
      </c>
      <c r="R1194" t="s">
        <v>66</v>
      </c>
    </row>
    <row r="1195" spans="1:18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0.43883319999999998</v>
      </c>
      <c r="H1195">
        <v>0.57101080000000004</v>
      </c>
      <c r="I1195">
        <v>91.715999999999994</v>
      </c>
      <c r="J1195">
        <v>9.4269999999999996E-3</v>
      </c>
      <c r="K1195">
        <v>8.1949099999999997E-2</v>
      </c>
      <c r="L1195">
        <v>0.13217760000000001</v>
      </c>
      <c r="M1195">
        <v>0.18240609999999999</v>
      </c>
      <c r="N1195">
        <v>0.25492819999999999</v>
      </c>
      <c r="O1195">
        <v>12598</v>
      </c>
      <c r="P1195" t="s">
        <v>58</v>
      </c>
      <c r="Q1195" t="s">
        <v>60</v>
      </c>
      <c r="R1195" t="s">
        <v>66</v>
      </c>
    </row>
    <row r="1196" spans="1:18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1.795566</v>
      </c>
      <c r="H1196">
        <v>2.3363939999999999</v>
      </c>
      <c r="I1196">
        <v>91.715999999999994</v>
      </c>
      <c r="J1196">
        <v>3.8572500000000003E-2</v>
      </c>
      <c r="K1196">
        <v>0.33530949999999998</v>
      </c>
      <c r="L1196">
        <v>0.54082859999999999</v>
      </c>
      <c r="M1196">
        <v>0.74634780000000001</v>
      </c>
      <c r="N1196">
        <v>1.043085</v>
      </c>
      <c r="O1196">
        <v>12598</v>
      </c>
      <c r="P1196" t="s">
        <v>58</v>
      </c>
      <c r="Q1196" t="s">
        <v>60</v>
      </c>
      <c r="R1196" t="s">
        <v>66</v>
      </c>
    </row>
    <row r="1197" spans="1:18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1.538602</v>
      </c>
      <c r="H1197">
        <v>2.002033</v>
      </c>
      <c r="I1197">
        <v>91.715999999999994</v>
      </c>
      <c r="J1197">
        <v>3.3052400000000003E-2</v>
      </c>
      <c r="K1197">
        <v>0.28732340000000001</v>
      </c>
      <c r="L1197">
        <v>0.46343079999999998</v>
      </c>
      <c r="M1197">
        <v>0.6395381</v>
      </c>
      <c r="N1197">
        <v>0.89380919999999997</v>
      </c>
      <c r="O1197">
        <v>12598</v>
      </c>
      <c r="P1197" t="s">
        <v>58</v>
      </c>
      <c r="Q1197" t="s">
        <v>60</v>
      </c>
      <c r="R1197" t="s">
        <v>66</v>
      </c>
    </row>
    <row r="1198" spans="1:18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22.620529999999999</v>
      </c>
      <c r="H1198">
        <v>29.433890000000002</v>
      </c>
      <c r="I1198">
        <v>91.715999999999994</v>
      </c>
      <c r="J1198">
        <v>0.48593570000000003</v>
      </c>
      <c r="K1198">
        <v>4.2242290000000002</v>
      </c>
      <c r="L1198">
        <v>6.8133590000000002</v>
      </c>
      <c r="M1198">
        <v>9.4024900000000002</v>
      </c>
      <c r="N1198">
        <v>13.140779999999999</v>
      </c>
      <c r="O1198">
        <v>12598</v>
      </c>
      <c r="P1198" t="s">
        <v>58</v>
      </c>
      <c r="Q1198" t="s">
        <v>60</v>
      </c>
      <c r="R1198" t="s">
        <v>66</v>
      </c>
    </row>
    <row r="1199" spans="1:18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0.35873480000000002</v>
      </c>
      <c r="H1199">
        <v>0.48817890000000003</v>
      </c>
      <c r="I1199">
        <v>91.233400000000003</v>
      </c>
      <c r="J1199">
        <v>2.27926E-2</v>
      </c>
      <c r="K1199">
        <v>8.5803199999999996E-2</v>
      </c>
      <c r="L1199">
        <v>0.12944410000000001</v>
      </c>
      <c r="M1199">
        <v>0.17308499999999999</v>
      </c>
      <c r="N1199">
        <v>0.23609559999999999</v>
      </c>
      <c r="O1199">
        <v>21671</v>
      </c>
      <c r="P1199" t="s">
        <v>58</v>
      </c>
      <c r="Q1199" t="s">
        <v>60</v>
      </c>
    </row>
    <row r="1200" spans="1:18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1.527711</v>
      </c>
      <c r="H1200">
        <v>2.0789629999999999</v>
      </c>
      <c r="I1200">
        <v>91.233400000000003</v>
      </c>
      <c r="J1200">
        <v>9.7064800000000007E-2</v>
      </c>
      <c r="K1200">
        <v>0.36540210000000001</v>
      </c>
      <c r="L1200">
        <v>0.55125170000000001</v>
      </c>
      <c r="M1200">
        <v>0.73710129999999996</v>
      </c>
      <c r="N1200">
        <v>1.005439</v>
      </c>
      <c r="O1200">
        <v>21671</v>
      </c>
      <c r="P1200" t="s">
        <v>58</v>
      </c>
      <c r="Q1200" t="s">
        <v>60</v>
      </c>
    </row>
    <row r="1201" spans="1:18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1.2776719999999999</v>
      </c>
      <c r="H1201">
        <v>1.7386999999999999</v>
      </c>
      <c r="I1201">
        <v>91.233400000000003</v>
      </c>
      <c r="J1201">
        <v>8.1178200000000006E-2</v>
      </c>
      <c r="K1201">
        <v>0.30559700000000001</v>
      </c>
      <c r="L1201">
        <v>0.46102870000000001</v>
      </c>
      <c r="M1201">
        <v>0.61646040000000002</v>
      </c>
      <c r="N1201">
        <v>0.84087920000000005</v>
      </c>
      <c r="O1201">
        <v>21671</v>
      </c>
      <c r="P1201" t="s">
        <v>58</v>
      </c>
      <c r="Q1201" t="s">
        <v>60</v>
      </c>
    </row>
    <row r="1202" spans="1:18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33.107030000000002</v>
      </c>
      <c r="H1202">
        <v>45.053199999999997</v>
      </c>
      <c r="I1202">
        <v>91.233400000000003</v>
      </c>
      <c r="J1202">
        <v>2.103491</v>
      </c>
      <c r="K1202">
        <v>7.9186290000000001</v>
      </c>
      <c r="L1202">
        <v>11.94618</v>
      </c>
      <c r="M1202">
        <v>15.97372</v>
      </c>
      <c r="N1202">
        <v>21.78886</v>
      </c>
      <c r="O1202">
        <v>21671</v>
      </c>
      <c r="P1202" t="s">
        <v>58</v>
      </c>
      <c r="Q1202" t="s">
        <v>60</v>
      </c>
    </row>
    <row r="1203" spans="1:18" x14ac:dyDescent="0.25">
      <c r="A1203" t="s">
        <v>30</v>
      </c>
      <c r="B1203" t="s">
        <v>38</v>
      </c>
      <c r="C1203" t="s">
        <v>48</v>
      </c>
      <c r="D1203" t="s">
        <v>57</v>
      </c>
      <c r="E1203">
        <v>15</v>
      </c>
      <c r="F1203" t="str">
        <f t="shared" si="18"/>
        <v>Average Per Ton1-in-10July Monthly System Peak Day100% Cycling15</v>
      </c>
      <c r="G1203">
        <v>0.24844920000000001</v>
      </c>
      <c r="H1203">
        <v>0.37561080000000002</v>
      </c>
      <c r="I1203">
        <v>90.671800000000005</v>
      </c>
      <c r="J1203">
        <v>4.2912800000000001E-2</v>
      </c>
      <c r="K1203">
        <v>9.2687699999999998E-2</v>
      </c>
      <c r="L1203">
        <v>0.12716169999999999</v>
      </c>
      <c r="M1203">
        <v>0.16163559999999999</v>
      </c>
      <c r="N1203">
        <v>0.2114105</v>
      </c>
      <c r="O1203">
        <v>9073</v>
      </c>
      <c r="P1203" t="s">
        <v>58</v>
      </c>
      <c r="Q1203" t="s">
        <v>60</v>
      </c>
      <c r="R1203" t="s">
        <v>67</v>
      </c>
    </row>
    <row r="1204" spans="1:18" x14ac:dyDescent="0.25">
      <c r="A1204" t="s">
        <v>28</v>
      </c>
      <c r="B1204" t="s">
        <v>38</v>
      </c>
      <c r="C1204" t="s">
        <v>48</v>
      </c>
      <c r="D1204" t="s">
        <v>57</v>
      </c>
      <c r="E1204">
        <v>15</v>
      </c>
      <c r="F1204" t="str">
        <f t="shared" si="18"/>
        <v>Average Per Premise1-in-10July Monthly System Peak Day100% Cycling15</v>
      </c>
      <c r="G1204">
        <v>1.1156330000000001</v>
      </c>
      <c r="H1204">
        <v>1.686639</v>
      </c>
      <c r="I1204">
        <v>90.671800000000005</v>
      </c>
      <c r="J1204">
        <v>0.19269520000000001</v>
      </c>
      <c r="K1204">
        <v>0.41620390000000002</v>
      </c>
      <c r="L1204">
        <v>0.57100530000000005</v>
      </c>
      <c r="M1204">
        <v>0.72580670000000003</v>
      </c>
      <c r="N1204">
        <v>0.94931540000000003</v>
      </c>
      <c r="O1204">
        <v>9073</v>
      </c>
      <c r="P1204" t="s">
        <v>58</v>
      </c>
      <c r="Q1204" t="s">
        <v>60</v>
      </c>
      <c r="R1204" t="s">
        <v>67</v>
      </c>
    </row>
    <row r="1205" spans="1:18" x14ac:dyDescent="0.25">
      <c r="A1205" t="s">
        <v>29</v>
      </c>
      <c r="B1205" t="s">
        <v>38</v>
      </c>
      <c r="C1205" t="s">
        <v>48</v>
      </c>
      <c r="D1205" t="s">
        <v>57</v>
      </c>
      <c r="E1205">
        <v>15</v>
      </c>
      <c r="F1205" t="str">
        <f t="shared" si="18"/>
        <v>Average Per Device1-in-10July Monthly System Peak Day100% Cycling15</v>
      </c>
      <c r="G1205">
        <v>0.9029566</v>
      </c>
      <c r="H1205">
        <v>1.3651089999999999</v>
      </c>
      <c r="I1205">
        <v>90.671800000000005</v>
      </c>
      <c r="J1205">
        <v>0.15596099999999999</v>
      </c>
      <c r="K1205">
        <v>0.33686149999999998</v>
      </c>
      <c r="L1205">
        <v>0.46215270000000003</v>
      </c>
      <c r="M1205">
        <v>0.58744379999999996</v>
      </c>
      <c r="N1205">
        <v>0.76834429999999998</v>
      </c>
      <c r="O1205">
        <v>9073</v>
      </c>
      <c r="P1205" t="s">
        <v>58</v>
      </c>
      <c r="Q1205" t="s">
        <v>60</v>
      </c>
      <c r="R1205" t="s">
        <v>67</v>
      </c>
    </row>
    <row r="1206" spans="1:18" x14ac:dyDescent="0.25">
      <c r="A1206" t="s">
        <v>43</v>
      </c>
      <c r="B1206" t="s">
        <v>38</v>
      </c>
      <c r="C1206" t="s">
        <v>48</v>
      </c>
      <c r="D1206" t="s">
        <v>57</v>
      </c>
      <c r="E1206">
        <v>15</v>
      </c>
      <c r="F1206" t="str">
        <f t="shared" si="18"/>
        <v>Aggregate1-in-10July Monthly System Peak Day100% Cycling15</v>
      </c>
      <c r="G1206">
        <v>10.12214</v>
      </c>
      <c r="H1206">
        <v>15.30287</v>
      </c>
      <c r="I1206">
        <v>90.671800000000005</v>
      </c>
      <c r="J1206">
        <v>1.7483230000000001</v>
      </c>
      <c r="K1206">
        <v>3.7762180000000001</v>
      </c>
      <c r="L1206">
        <v>5.1807309999999998</v>
      </c>
      <c r="M1206">
        <v>6.5852440000000003</v>
      </c>
      <c r="N1206">
        <v>8.6131390000000003</v>
      </c>
      <c r="O1206">
        <v>9073</v>
      </c>
      <c r="P1206" t="s">
        <v>58</v>
      </c>
      <c r="Q1206" t="s">
        <v>60</v>
      </c>
      <c r="R1206" t="s">
        <v>67</v>
      </c>
    </row>
    <row r="1207" spans="1:18" x14ac:dyDescent="0.25">
      <c r="A1207" t="s">
        <v>30</v>
      </c>
      <c r="B1207" t="s">
        <v>38</v>
      </c>
      <c r="C1207" t="s">
        <v>48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0.43972159999999999</v>
      </c>
      <c r="H1207">
        <v>0.57232620000000001</v>
      </c>
      <c r="I1207">
        <v>91.578500000000005</v>
      </c>
      <c r="J1207">
        <v>9.8744000000000002E-3</v>
      </c>
      <c r="K1207">
        <v>8.2384399999999997E-2</v>
      </c>
      <c r="L1207">
        <v>0.13260459999999999</v>
      </c>
      <c r="M1207">
        <v>0.18282480000000001</v>
      </c>
      <c r="N1207">
        <v>0.25533470000000003</v>
      </c>
      <c r="O1207">
        <v>12598</v>
      </c>
      <c r="P1207" t="s">
        <v>58</v>
      </c>
      <c r="Q1207" t="s">
        <v>60</v>
      </c>
      <c r="R1207" t="s">
        <v>67</v>
      </c>
    </row>
    <row r="1208" spans="1:18" x14ac:dyDescent="0.25">
      <c r="A1208" t="s">
        <v>28</v>
      </c>
      <c r="B1208" t="s">
        <v>38</v>
      </c>
      <c r="C1208" t="s">
        <v>48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1.7992010000000001</v>
      </c>
      <c r="H1208">
        <v>2.3417759999999999</v>
      </c>
      <c r="I1208">
        <v>91.578500000000005</v>
      </c>
      <c r="J1208">
        <v>4.0403000000000001E-2</v>
      </c>
      <c r="K1208">
        <v>0.33709070000000002</v>
      </c>
      <c r="L1208">
        <v>0.54257560000000005</v>
      </c>
      <c r="M1208">
        <v>0.74806070000000002</v>
      </c>
      <c r="N1208">
        <v>1.044748</v>
      </c>
      <c r="O1208">
        <v>12598</v>
      </c>
      <c r="P1208" t="s">
        <v>58</v>
      </c>
      <c r="Q1208" t="s">
        <v>60</v>
      </c>
      <c r="R1208" t="s">
        <v>67</v>
      </c>
    </row>
    <row r="1209" spans="1:18" x14ac:dyDescent="0.25">
      <c r="A1209" t="s">
        <v>29</v>
      </c>
      <c r="B1209" t="s">
        <v>38</v>
      </c>
      <c r="C1209" t="s">
        <v>48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1.541717</v>
      </c>
      <c r="H1209">
        <v>2.0066449999999998</v>
      </c>
      <c r="I1209">
        <v>91.578500000000005</v>
      </c>
      <c r="J1209">
        <v>3.4620900000000003E-2</v>
      </c>
      <c r="K1209">
        <v>0.28884969999999999</v>
      </c>
      <c r="L1209">
        <v>0.4649277</v>
      </c>
      <c r="M1209">
        <v>0.64100579999999996</v>
      </c>
      <c r="N1209">
        <v>0.89523450000000004</v>
      </c>
      <c r="O1209">
        <v>12598</v>
      </c>
      <c r="P1209" t="s">
        <v>58</v>
      </c>
      <c r="Q1209" t="s">
        <v>60</v>
      </c>
      <c r="R1209" t="s">
        <v>67</v>
      </c>
    </row>
    <row r="1210" spans="1:18" x14ac:dyDescent="0.25">
      <c r="A1210" t="s">
        <v>43</v>
      </c>
      <c r="B1210" t="s">
        <v>38</v>
      </c>
      <c r="C1210" t="s">
        <v>48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22.666329999999999</v>
      </c>
      <c r="H1210">
        <v>29.5017</v>
      </c>
      <c r="I1210">
        <v>91.578500000000005</v>
      </c>
      <c r="J1210">
        <v>0.50899720000000004</v>
      </c>
      <c r="K1210">
        <v>4.2466679999999997</v>
      </c>
      <c r="L1210">
        <v>6.8353679999999999</v>
      </c>
      <c r="M1210">
        <v>9.4240680000000001</v>
      </c>
      <c r="N1210">
        <v>13.16174</v>
      </c>
      <c r="O1210">
        <v>12598</v>
      </c>
      <c r="P1210" t="s">
        <v>58</v>
      </c>
      <c r="Q1210" t="s">
        <v>60</v>
      </c>
      <c r="R1210" t="s">
        <v>67</v>
      </c>
    </row>
    <row r="1211" spans="1:18" x14ac:dyDescent="0.25">
      <c r="A1211" t="s">
        <v>30</v>
      </c>
      <c r="B1211" t="s">
        <v>38</v>
      </c>
      <c r="C1211" t="s">
        <v>48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0.35963580000000001</v>
      </c>
      <c r="H1211">
        <v>0.48996149999999999</v>
      </c>
      <c r="I1211">
        <v>91.198899999999995</v>
      </c>
      <c r="J1211">
        <v>2.3707599999999999E-2</v>
      </c>
      <c r="K1211">
        <v>8.6698399999999995E-2</v>
      </c>
      <c r="L1211">
        <v>0.13032560000000001</v>
      </c>
      <c r="M1211">
        <v>0.17395289999999999</v>
      </c>
      <c r="N1211">
        <v>0.2369436</v>
      </c>
      <c r="O1211">
        <v>21671</v>
      </c>
      <c r="P1211" t="s">
        <v>58</v>
      </c>
      <c r="Q1211" t="s">
        <v>60</v>
      </c>
    </row>
    <row r="1212" spans="1:18" x14ac:dyDescent="0.25">
      <c r="A1212" t="s">
        <v>28</v>
      </c>
      <c r="B1212" t="s">
        <v>38</v>
      </c>
      <c r="C1212" t="s">
        <v>48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1.5315479999999999</v>
      </c>
      <c r="H1212">
        <v>2.086554</v>
      </c>
      <c r="I1212">
        <v>91.198899999999995</v>
      </c>
      <c r="J1212">
        <v>0.10096140000000001</v>
      </c>
      <c r="K1212">
        <v>0.3692145</v>
      </c>
      <c r="L1212">
        <v>0.55500570000000005</v>
      </c>
      <c r="M1212">
        <v>0.74079700000000004</v>
      </c>
      <c r="N1212">
        <v>1.00905</v>
      </c>
      <c r="O1212">
        <v>21671</v>
      </c>
      <c r="P1212" t="s">
        <v>58</v>
      </c>
      <c r="Q1212" t="s">
        <v>60</v>
      </c>
    </row>
    <row r="1213" spans="1:18" x14ac:dyDescent="0.25">
      <c r="A1213" t="s">
        <v>29</v>
      </c>
      <c r="B1213" t="s">
        <v>38</v>
      </c>
      <c r="C1213" t="s">
        <v>48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1.2808809999999999</v>
      </c>
      <c r="H1213">
        <v>1.7450490000000001</v>
      </c>
      <c r="I1213">
        <v>91.198899999999995</v>
      </c>
      <c r="J1213">
        <v>8.4437100000000001E-2</v>
      </c>
      <c r="K1213">
        <v>0.30878539999999999</v>
      </c>
      <c r="L1213">
        <v>0.46416829999999998</v>
      </c>
      <c r="M1213">
        <v>0.61955130000000003</v>
      </c>
      <c r="N1213">
        <v>0.84389959999999997</v>
      </c>
      <c r="O1213">
        <v>21671</v>
      </c>
      <c r="P1213" t="s">
        <v>58</v>
      </c>
      <c r="Q1213" t="s">
        <v>60</v>
      </c>
    </row>
    <row r="1214" spans="1:18" x14ac:dyDescent="0.25">
      <c r="A1214" t="s">
        <v>43</v>
      </c>
      <c r="B1214" t="s">
        <v>38</v>
      </c>
      <c r="C1214" t="s">
        <v>48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33.190179999999998</v>
      </c>
      <c r="H1214">
        <v>45.217709999999997</v>
      </c>
      <c r="I1214">
        <v>91.198899999999995</v>
      </c>
      <c r="J1214">
        <v>2.1879339999999998</v>
      </c>
      <c r="K1214">
        <v>8.0012469999999993</v>
      </c>
      <c r="L1214">
        <v>12.02753</v>
      </c>
      <c r="M1214">
        <v>16.053809999999999</v>
      </c>
      <c r="N1214">
        <v>21.86713</v>
      </c>
      <c r="O1214">
        <v>21671</v>
      </c>
      <c r="P1214" t="s">
        <v>58</v>
      </c>
      <c r="Q1214" t="s">
        <v>60</v>
      </c>
    </row>
    <row r="1215" spans="1:18" x14ac:dyDescent="0.25">
      <c r="A1215" t="s">
        <v>30</v>
      </c>
      <c r="B1215" t="s">
        <v>38</v>
      </c>
      <c r="C1215" t="s">
        <v>49</v>
      </c>
      <c r="D1215" t="s">
        <v>57</v>
      </c>
      <c r="E1215">
        <v>15</v>
      </c>
      <c r="F1215" t="str">
        <f t="shared" si="18"/>
        <v>Average Per Ton1-in-10June Monthly System Peak Day100% Cycling15</v>
      </c>
      <c r="G1215">
        <v>0.224551</v>
      </c>
      <c r="H1215">
        <v>0.31235649999999998</v>
      </c>
      <c r="I1215">
        <v>85.439800000000005</v>
      </c>
      <c r="J1215">
        <v>3.3819999999999998E-4</v>
      </c>
      <c r="K1215">
        <v>5.2014600000000001E-2</v>
      </c>
      <c r="L1215">
        <v>8.7805499999999995E-2</v>
      </c>
      <c r="M1215">
        <v>0.1235964</v>
      </c>
      <c r="N1215">
        <v>0.17527290000000001</v>
      </c>
      <c r="O1215">
        <v>9073</v>
      </c>
      <c r="P1215" t="s">
        <v>58</v>
      </c>
      <c r="Q1215" t="s">
        <v>60</v>
      </c>
      <c r="R1215" t="s">
        <v>68</v>
      </c>
    </row>
    <row r="1216" spans="1:18" x14ac:dyDescent="0.25">
      <c r="A1216" t="s">
        <v>28</v>
      </c>
      <c r="B1216" t="s">
        <v>38</v>
      </c>
      <c r="C1216" t="s">
        <v>49</v>
      </c>
      <c r="D1216" t="s">
        <v>57</v>
      </c>
      <c r="E1216">
        <v>15</v>
      </c>
      <c r="F1216" t="str">
        <f t="shared" si="18"/>
        <v>Average Per Premise1-in-10June Monthly System Peak Day100% Cycling15</v>
      </c>
      <c r="G1216">
        <v>1.008321</v>
      </c>
      <c r="H1216">
        <v>1.4026019999999999</v>
      </c>
      <c r="I1216">
        <v>85.439800000000005</v>
      </c>
      <c r="J1216">
        <v>1.5185000000000001E-3</v>
      </c>
      <c r="K1216">
        <v>0.23356569999999999</v>
      </c>
      <c r="L1216">
        <v>0.39428089999999999</v>
      </c>
      <c r="M1216">
        <v>0.55499609999999999</v>
      </c>
      <c r="N1216">
        <v>0.7870433</v>
      </c>
      <c r="O1216">
        <v>9073</v>
      </c>
      <c r="P1216" t="s">
        <v>58</v>
      </c>
      <c r="Q1216" t="s">
        <v>60</v>
      </c>
      <c r="R1216" t="s">
        <v>68</v>
      </c>
    </row>
    <row r="1217" spans="1:18" x14ac:dyDescent="0.25">
      <c r="A1217" t="s">
        <v>29</v>
      </c>
      <c r="B1217" t="s">
        <v>38</v>
      </c>
      <c r="C1217" t="s">
        <v>49</v>
      </c>
      <c r="D1217" t="s">
        <v>57</v>
      </c>
      <c r="E1217">
        <v>15</v>
      </c>
      <c r="F1217" t="str">
        <f t="shared" si="18"/>
        <v>Average Per Device1-in-10June Monthly System Peak Day100% Cycling15</v>
      </c>
      <c r="G1217">
        <v>0.81610170000000004</v>
      </c>
      <c r="H1217">
        <v>1.135219</v>
      </c>
      <c r="I1217">
        <v>85.439800000000005</v>
      </c>
      <c r="J1217">
        <v>1.2290000000000001E-3</v>
      </c>
      <c r="K1217">
        <v>0.18904029999999999</v>
      </c>
      <c r="L1217">
        <v>0.31911780000000001</v>
      </c>
      <c r="M1217">
        <v>0.44919530000000002</v>
      </c>
      <c r="N1217">
        <v>0.63700659999999998</v>
      </c>
      <c r="O1217">
        <v>9073</v>
      </c>
      <c r="P1217" t="s">
        <v>58</v>
      </c>
      <c r="Q1217" t="s">
        <v>60</v>
      </c>
      <c r="R1217" t="s">
        <v>68</v>
      </c>
    </row>
    <row r="1218" spans="1:18" x14ac:dyDescent="0.25">
      <c r="A1218" t="s">
        <v>43</v>
      </c>
      <c r="B1218" t="s">
        <v>38</v>
      </c>
      <c r="C1218" t="s">
        <v>49</v>
      </c>
      <c r="D1218" t="s">
        <v>57</v>
      </c>
      <c r="E1218">
        <v>15</v>
      </c>
      <c r="F1218" t="str">
        <f t="shared" si="18"/>
        <v>Aggregate1-in-10June Monthly System Peak Day100% Cycling15</v>
      </c>
      <c r="G1218">
        <v>9.1484989999999993</v>
      </c>
      <c r="H1218">
        <v>12.725809999999999</v>
      </c>
      <c r="I1218">
        <v>85.439800000000005</v>
      </c>
      <c r="J1218">
        <v>1.37771E-2</v>
      </c>
      <c r="K1218">
        <v>2.1191420000000001</v>
      </c>
      <c r="L1218">
        <v>3.5773109999999999</v>
      </c>
      <c r="M1218">
        <v>5.0354799999999997</v>
      </c>
      <c r="N1218">
        <v>7.1408440000000004</v>
      </c>
      <c r="O1218">
        <v>9073</v>
      </c>
      <c r="P1218" t="s">
        <v>58</v>
      </c>
      <c r="Q1218" t="s">
        <v>60</v>
      </c>
      <c r="R1218" t="s">
        <v>68</v>
      </c>
    </row>
    <row r="1219" spans="1:18" x14ac:dyDescent="0.25">
      <c r="A1219" t="s">
        <v>30</v>
      </c>
      <c r="B1219" t="s">
        <v>38</v>
      </c>
      <c r="C1219" t="s">
        <v>49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0.40098899999999998</v>
      </c>
      <c r="H1219">
        <v>0.51497970000000004</v>
      </c>
      <c r="I1219">
        <v>86.461600000000004</v>
      </c>
      <c r="J1219">
        <v>-1.2119E-2</v>
      </c>
      <c r="K1219">
        <v>6.2387699999999997E-2</v>
      </c>
      <c r="L1219">
        <v>0.1139907</v>
      </c>
      <c r="M1219">
        <v>0.16559380000000001</v>
      </c>
      <c r="N1219">
        <v>0.24010039999999999</v>
      </c>
      <c r="O1219">
        <v>12598</v>
      </c>
      <c r="P1219" t="s">
        <v>58</v>
      </c>
      <c r="Q1219" t="s">
        <v>60</v>
      </c>
      <c r="R1219" t="s">
        <v>68</v>
      </c>
    </row>
    <row r="1220" spans="1:18" x14ac:dyDescent="0.25">
      <c r="A1220" t="s">
        <v>28</v>
      </c>
      <c r="B1220" t="s">
        <v>38</v>
      </c>
      <c r="C1220" t="s">
        <v>49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1.640719</v>
      </c>
      <c r="H1220">
        <v>2.1071330000000001</v>
      </c>
      <c r="I1220">
        <v>86.461600000000004</v>
      </c>
      <c r="J1220">
        <v>-4.9586900000000003E-2</v>
      </c>
      <c r="K1220">
        <v>0.25527040000000001</v>
      </c>
      <c r="L1220">
        <v>0.46641369999999999</v>
      </c>
      <c r="M1220">
        <v>0.67755690000000002</v>
      </c>
      <c r="N1220">
        <v>0.98241420000000002</v>
      </c>
      <c r="O1220">
        <v>12598</v>
      </c>
      <c r="P1220" t="s">
        <v>58</v>
      </c>
      <c r="Q1220" t="s">
        <v>60</v>
      </c>
      <c r="R1220" t="s">
        <v>68</v>
      </c>
    </row>
    <row r="1221" spans="1:18" x14ac:dyDescent="0.25">
      <c r="A1221" t="s">
        <v>29</v>
      </c>
      <c r="B1221" t="s">
        <v>38</v>
      </c>
      <c r="C1221" t="s">
        <v>49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1.4059159999999999</v>
      </c>
      <c r="H1221">
        <v>1.8055810000000001</v>
      </c>
      <c r="I1221">
        <v>86.461600000000004</v>
      </c>
      <c r="J1221">
        <v>-4.2490600000000003E-2</v>
      </c>
      <c r="K1221">
        <v>0.21873870000000001</v>
      </c>
      <c r="L1221">
        <v>0.3996653</v>
      </c>
      <c r="M1221">
        <v>0.58059190000000005</v>
      </c>
      <c r="N1221">
        <v>0.84182109999999999</v>
      </c>
      <c r="O1221">
        <v>12598</v>
      </c>
      <c r="P1221" t="s">
        <v>58</v>
      </c>
      <c r="Q1221" t="s">
        <v>60</v>
      </c>
      <c r="R1221" t="s">
        <v>68</v>
      </c>
    </row>
    <row r="1222" spans="1:18" x14ac:dyDescent="0.25">
      <c r="A1222" t="s">
        <v>43</v>
      </c>
      <c r="B1222" t="s">
        <v>38</v>
      </c>
      <c r="C1222" t="s">
        <v>49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20.669779999999999</v>
      </c>
      <c r="H1222">
        <v>26.545660000000002</v>
      </c>
      <c r="I1222">
        <v>86.461600000000004</v>
      </c>
      <c r="J1222">
        <v>-0.62469609999999998</v>
      </c>
      <c r="K1222">
        <v>3.215897</v>
      </c>
      <c r="L1222">
        <v>5.8758790000000003</v>
      </c>
      <c r="M1222">
        <v>8.5358619999999998</v>
      </c>
      <c r="N1222">
        <v>12.37645</v>
      </c>
      <c r="O1222">
        <v>12598</v>
      </c>
      <c r="P1222" t="s">
        <v>58</v>
      </c>
      <c r="Q1222" t="s">
        <v>60</v>
      </c>
      <c r="R1222" t="s">
        <v>68</v>
      </c>
    </row>
    <row r="1223" spans="1:18" x14ac:dyDescent="0.25">
      <c r="A1223" t="s">
        <v>30</v>
      </c>
      <c r="B1223" t="s">
        <v>38</v>
      </c>
      <c r="C1223" t="s">
        <v>49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0.32711440000000003</v>
      </c>
      <c r="H1223">
        <v>0.43014140000000001</v>
      </c>
      <c r="I1223">
        <v>86.033799999999999</v>
      </c>
      <c r="J1223">
        <v>-6.9032E-3</v>
      </c>
      <c r="K1223">
        <v>5.8044400000000003E-2</v>
      </c>
      <c r="L1223">
        <v>0.10302699999999999</v>
      </c>
      <c r="M1223">
        <v>0.14800949999999999</v>
      </c>
      <c r="N1223">
        <v>0.21295710000000001</v>
      </c>
      <c r="O1223">
        <v>21671</v>
      </c>
      <c r="P1223" t="s">
        <v>58</v>
      </c>
      <c r="Q1223" t="s">
        <v>60</v>
      </c>
    </row>
    <row r="1224" spans="1:18" x14ac:dyDescent="0.25">
      <c r="A1224" t="s">
        <v>28</v>
      </c>
      <c r="B1224" t="s">
        <v>38</v>
      </c>
      <c r="C1224" t="s">
        <v>49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1.393052</v>
      </c>
      <c r="H1224">
        <v>1.8318030000000001</v>
      </c>
      <c r="I1224">
        <v>86.033799999999999</v>
      </c>
      <c r="J1224">
        <v>-2.9397900000000001E-2</v>
      </c>
      <c r="K1224">
        <v>0.24718860000000001</v>
      </c>
      <c r="L1224">
        <v>0.43875150000000002</v>
      </c>
      <c r="M1224">
        <v>0.63031440000000005</v>
      </c>
      <c r="N1224">
        <v>0.90690079999999995</v>
      </c>
      <c r="O1224">
        <v>21671</v>
      </c>
      <c r="P1224" t="s">
        <v>58</v>
      </c>
      <c r="Q1224" t="s">
        <v>60</v>
      </c>
    </row>
    <row r="1225" spans="1:18" x14ac:dyDescent="0.25">
      <c r="A1225" t="s">
        <v>29</v>
      </c>
      <c r="B1225" t="s">
        <v>38</v>
      </c>
      <c r="C1225" t="s">
        <v>49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1.165052</v>
      </c>
      <c r="H1225">
        <v>1.5319929999999999</v>
      </c>
      <c r="I1225">
        <v>86.033799999999999</v>
      </c>
      <c r="J1225">
        <v>-2.4586299999999998E-2</v>
      </c>
      <c r="K1225">
        <v>0.20673140000000001</v>
      </c>
      <c r="L1225">
        <v>0.36694130000000003</v>
      </c>
      <c r="M1225">
        <v>0.52715120000000004</v>
      </c>
      <c r="N1225">
        <v>0.7584689</v>
      </c>
      <c r="O1225">
        <v>21671</v>
      </c>
      <c r="P1225" t="s">
        <v>58</v>
      </c>
      <c r="Q1225" t="s">
        <v>60</v>
      </c>
    </row>
    <row r="1226" spans="1:18" x14ac:dyDescent="0.25">
      <c r="A1226" t="s">
        <v>43</v>
      </c>
      <c r="B1226" t="s">
        <v>38</v>
      </c>
      <c r="C1226" t="s">
        <v>49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30.188829999999999</v>
      </c>
      <c r="H1226">
        <v>39.697009999999999</v>
      </c>
      <c r="I1226">
        <v>86.033799999999999</v>
      </c>
      <c r="J1226">
        <v>-0.63708120000000001</v>
      </c>
      <c r="K1226">
        <v>5.3568230000000003</v>
      </c>
      <c r="L1226">
        <v>9.5081830000000007</v>
      </c>
      <c r="M1226">
        <v>13.65954</v>
      </c>
      <c r="N1226">
        <v>19.653449999999999</v>
      </c>
      <c r="O1226">
        <v>21671</v>
      </c>
      <c r="P1226" t="s">
        <v>58</v>
      </c>
      <c r="Q1226" t="s">
        <v>60</v>
      </c>
    </row>
    <row r="1227" spans="1:18" x14ac:dyDescent="0.25">
      <c r="A1227" t="s">
        <v>30</v>
      </c>
      <c r="B1227" t="s">
        <v>38</v>
      </c>
      <c r="C1227" t="s">
        <v>50</v>
      </c>
      <c r="D1227" t="s">
        <v>57</v>
      </c>
      <c r="E1227">
        <v>15</v>
      </c>
      <c r="F1227" t="str">
        <f t="shared" si="19"/>
        <v>Average Per Ton1-in-10May Monthly System Peak Day100% Cycling15</v>
      </c>
      <c r="G1227">
        <v>0.23748540000000001</v>
      </c>
      <c r="H1227">
        <v>0.3465916</v>
      </c>
      <c r="I1227">
        <v>89.114699999999999</v>
      </c>
      <c r="J1227">
        <v>2.3858799999999999E-2</v>
      </c>
      <c r="K1227">
        <v>7.4223700000000004E-2</v>
      </c>
      <c r="L1227">
        <v>0.1091062</v>
      </c>
      <c r="M1227">
        <v>0.1439887</v>
      </c>
      <c r="N1227">
        <v>0.19435350000000001</v>
      </c>
      <c r="O1227">
        <v>9073</v>
      </c>
      <c r="P1227" t="s">
        <v>58</v>
      </c>
      <c r="Q1227" t="s">
        <v>60</v>
      </c>
      <c r="R1227" t="s">
        <v>69</v>
      </c>
    </row>
    <row r="1228" spans="1:18" x14ac:dyDescent="0.25">
      <c r="A1228" t="s">
        <v>28</v>
      </c>
      <c r="B1228" t="s">
        <v>38</v>
      </c>
      <c r="C1228" t="s">
        <v>50</v>
      </c>
      <c r="D1228" t="s">
        <v>57</v>
      </c>
      <c r="E1228">
        <v>15</v>
      </c>
      <c r="F1228" t="str">
        <f t="shared" si="19"/>
        <v>Average Per Premise1-in-10May Monthly System Peak Day100% Cycling15</v>
      </c>
      <c r="G1228">
        <v>1.0664020000000001</v>
      </c>
      <c r="H1228">
        <v>1.5563309999999999</v>
      </c>
      <c r="I1228">
        <v>89.114699999999999</v>
      </c>
      <c r="J1228">
        <v>0.10713549999999999</v>
      </c>
      <c r="K1228">
        <v>0.33329310000000001</v>
      </c>
      <c r="L1228">
        <v>0.48992930000000001</v>
      </c>
      <c r="M1228">
        <v>0.64656539999999996</v>
      </c>
      <c r="N1228">
        <v>0.87272300000000003</v>
      </c>
      <c r="O1228">
        <v>9073</v>
      </c>
      <c r="P1228" t="s">
        <v>58</v>
      </c>
      <c r="Q1228" t="s">
        <v>60</v>
      </c>
      <c r="R1228" t="s">
        <v>69</v>
      </c>
    </row>
    <row r="1229" spans="1:18" x14ac:dyDescent="0.25">
      <c r="A1229" t="s">
        <v>29</v>
      </c>
      <c r="B1229" t="s">
        <v>38</v>
      </c>
      <c r="C1229" t="s">
        <v>50</v>
      </c>
      <c r="D1229" t="s">
        <v>57</v>
      </c>
      <c r="E1229">
        <v>15</v>
      </c>
      <c r="F1229" t="str">
        <f t="shared" si="19"/>
        <v>Average Per Device1-in-10May Monthly System Peak Day100% Cycling15</v>
      </c>
      <c r="G1229">
        <v>0.86311009999999999</v>
      </c>
      <c r="H1229">
        <v>1.2596419999999999</v>
      </c>
      <c r="I1229">
        <v>89.114699999999999</v>
      </c>
      <c r="J1229">
        <v>8.6711899999999995E-2</v>
      </c>
      <c r="K1229">
        <v>0.26975640000000001</v>
      </c>
      <c r="L1229">
        <v>0.39653240000000001</v>
      </c>
      <c r="M1229">
        <v>0.52330840000000001</v>
      </c>
      <c r="N1229">
        <v>0.70635289999999995</v>
      </c>
      <c r="O1229">
        <v>9073</v>
      </c>
      <c r="P1229" t="s">
        <v>58</v>
      </c>
      <c r="Q1229" t="s">
        <v>60</v>
      </c>
      <c r="R1229" t="s">
        <v>69</v>
      </c>
    </row>
    <row r="1230" spans="1:18" x14ac:dyDescent="0.25">
      <c r="A1230" t="s">
        <v>43</v>
      </c>
      <c r="B1230" t="s">
        <v>38</v>
      </c>
      <c r="C1230" t="s">
        <v>50</v>
      </c>
      <c r="D1230" t="s">
        <v>57</v>
      </c>
      <c r="E1230">
        <v>15</v>
      </c>
      <c r="F1230" t="str">
        <f t="shared" si="19"/>
        <v>Aggregate1-in-10May Monthly System Peak Day100% Cycling15</v>
      </c>
      <c r="G1230">
        <v>9.6754639999999998</v>
      </c>
      <c r="H1230">
        <v>14.12059</v>
      </c>
      <c r="I1230">
        <v>89.114699999999999</v>
      </c>
      <c r="J1230">
        <v>0.97204020000000002</v>
      </c>
      <c r="K1230">
        <v>3.0239690000000001</v>
      </c>
      <c r="L1230">
        <v>4.4451280000000004</v>
      </c>
      <c r="M1230">
        <v>5.8662869999999998</v>
      </c>
      <c r="N1230">
        <v>7.9182160000000001</v>
      </c>
      <c r="O1230">
        <v>9073</v>
      </c>
      <c r="P1230" t="s">
        <v>58</v>
      </c>
      <c r="Q1230" t="s">
        <v>60</v>
      </c>
      <c r="R1230" t="s">
        <v>69</v>
      </c>
    </row>
    <row r="1231" spans="1:18" x14ac:dyDescent="0.25">
      <c r="A1231" t="s">
        <v>30</v>
      </c>
      <c r="B1231" t="s">
        <v>38</v>
      </c>
      <c r="C1231" t="s">
        <v>50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0.42162110000000003</v>
      </c>
      <c r="H1231">
        <v>0.54552699999999998</v>
      </c>
      <c r="I1231">
        <v>90.049700000000001</v>
      </c>
      <c r="J1231">
        <v>2.2450000000000001E-4</v>
      </c>
      <c r="K1231">
        <v>7.3296500000000001E-2</v>
      </c>
      <c r="L1231">
        <v>0.1239059</v>
      </c>
      <c r="M1231">
        <v>0.17451539999999999</v>
      </c>
      <c r="N1231">
        <v>0.24758730000000001</v>
      </c>
      <c r="O1231">
        <v>12598</v>
      </c>
      <c r="P1231" t="s">
        <v>58</v>
      </c>
      <c r="Q1231" t="s">
        <v>60</v>
      </c>
      <c r="R1231" t="s">
        <v>69</v>
      </c>
    </row>
    <row r="1232" spans="1:18" x14ac:dyDescent="0.25">
      <c r="A1232" t="s">
        <v>28</v>
      </c>
      <c r="B1232" t="s">
        <v>38</v>
      </c>
      <c r="C1232" t="s">
        <v>50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1.725139</v>
      </c>
      <c r="H1232">
        <v>2.2321219999999999</v>
      </c>
      <c r="I1232">
        <v>90.049700000000001</v>
      </c>
      <c r="J1232">
        <v>9.1859999999999999E-4</v>
      </c>
      <c r="K1232">
        <v>0.2999059</v>
      </c>
      <c r="L1232">
        <v>0.50698350000000003</v>
      </c>
      <c r="M1232">
        <v>0.71406130000000001</v>
      </c>
      <c r="N1232">
        <v>1.0130479999999999</v>
      </c>
      <c r="O1232">
        <v>12598</v>
      </c>
      <c r="P1232" t="s">
        <v>58</v>
      </c>
      <c r="Q1232" t="s">
        <v>60</v>
      </c>
      <c r="R1232" t="s">
        <v>69</v>
      </c>
    </row>
    <row r="1233" spans="1:18" x14ac:dyDescent="0.25">
      <c r="A1233" t="s">
        <v>29</v>
      </c>
      <c r="B1233" t="s">
        <v>38</v>
      </c>
      <c r="C1233" t="s">
        <v>50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1.4782550000000001</v>
      </c>
      <c r="H1233">
        <v>1.9126840000000001</v>
      </c>
      <c r="I1233">
        <v>90.049700000000001</v>
      </c>
      <c r="J1233">
        <v>7.871E-4</v>
      </c>
      <c r="K1233">
        <v>0.2569864</v>
      </c>
      <c r="L1233">
        <v>0.43442920000000002</v>
      </c>
      <c r="M1233">
        <v>0.61187210000000003</v>
      </c>
      <c r="N1233">
        <v>0.86807129999999999</v>
      </c>
      <c r="O1233">
        <v>12598</v>
      </c>
      <c r="P1233" t="s">
        <v>58</v>
      </c>
      <c r="Q1233" t="s">
        <v>60</v>
      </c>
      <c r="R1233" t="s">
        <v>69</v>
      </c>
    </row>
    <row r="1234" spans="1:18" x14ac:dyDescent="0.25">
      <c r="A1234" t="s">
        <v>43</v>
      </c>
      <c r="B1234" t="s">
        <v>38</v>
      </c>
      <c r="C1234" t="s">
        <v>50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21.7333</v>
      </c>
      <c r="H1234">
        <v>28.120280000000001</v>
      </c>
      <c r="I1234">
        <v>90.049700000000001</v>
      </c>
      <c r="J1234">
        <v>1.15719E-2</v>
      </c>
      <c r="K1234">
        <v>3.7782140000000002</v>
      </c>
      <c r="L1234">
        <v>6.3869790000000002</v>
      </c>
      <c r="M1234">
        <v>8.9957440000000002</v>
      </c>
      <c r="N1234">
        <v>12.76238</v>
      </c>
      <c r="O1234">
        <v>12598</v>
      </c>
      <c r="P1234" t="s">
        <v>58</v>
      </c>
      <c r="Q1234" t="s">
        <v>60</v>
      </c>
      <c r="R1234" t="s">
        <v>69</v>
      </c>
    </row>
    <row r="1235" spans="1:18" x14ac:dyDescent="0.25">
      <c r="A1235" t="s">
        <v>30</v>
      </c>
      <c r="B1235" t="s">
        <v>38</v>
      </c>
      <c r="C1235" t="s">
        <v>50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0.34452349999999998</v>
      </c>
      <c r="H1235">
        <v>0.4622327</v>
      </c>
      <c r="I1235">
        <v>89.658199999999994</v>
      </c>
      <c r="J1235">
        <v>1.0120199999999999E-2</v>
      </c>
      <c r="K1235">
        <v>7.3684700000000006E-2</v>
      </c>
      <c r="L1235">
        <v>0.1177093</v>
      </c>
      <c r="M1235">
        <v>0.16173390000000001</v>
      </c>
      <c r="N1235">
        <v>0.22529830000000001</v>
      </c>
      <c r="O1235">
        <v>21671</v>
      </c>
      <c r="P1235" t="s">
        <v>58</v>
      </c>
      <c r="Q1235" t="s">
        <v>60</v>
      </c>
    </row>
    <row r="1236" spans="1:18" x14ac:dyDescent="0.25">
      <c r="A1236" t="s">
        <v>28</v>
      </c>
      <c r="B1236" t="s">
        <v>38</v>
      </c>
      <c r="C1236" t="s">
        <v>50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1.46719</v>
      </c>
      <c r="H1236">
        <v>1.9684680000000001</v>
      </c>
      <c r="I1236">
        <v>89.658199999999994</v>
      </c>
      <c r="J1236">
        <v>4.3097900000000001E-2</v>
      </c>
      <c r="K1236">
        <v>0.31379430000000003</v>
      </c>
      <c r="L1236">
        <v>0.50127770000000005</v>
      </c>
      <c r="M1236">
        <v>0.68876110000000001</v>
      </c>
      <c r="N1236">
        <v>0.95945740000000002</v>
      </c>
      <c r="O1236">
        <v>21671</v>
      </c>
      <c r="P1236" t="s">
        <v>58</v>
      </c>
      <c r="Q1236" t="s">
        <v>60</v>
      </c>
    </row>
    <row r="1237" spans="1:18" x14ac:dyDescent="0.25">
      <c r="A1237" t="s">
        <v>29</v>
      </c>
      <c r="B1237" t="s">
        <v>38</v>
      </c>
      <c r="C1237" t="s">
        <v>50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1.2270559999999999</v>
      </c>
      <c r="H1237">
        <v>1.64629</v>
      </c>
      <c r="I1237">
        <v>89.658199999999994</v>
      </c>
      <c r="J1237">
        <v>3.6044100000000003E-2</v>
      </c>
      <c r="K1237">
        <v>0.2624358</v>
      </c>
      <c r="L1237">
        <v>0.41923389999999999</v>
      </c>
      <c r="M1237">
        <v>0.57603199999999999</v>
      </c>
      <c r="N1237">
        <v>0.80242360000000001</v>
      </c>
      <c r="O1237">
        <v>21671</v>
      </c>
      <c r="P1237" t="s">
        <v>58</v>
      </c>
      <c r="Q1237" t="s">
        <v>60</v>
      </c>
    </row>
    <row r="1238" spans="1:18" x14ac:dyDescent="0.25">
      <c r="A1238" t="s">
        <v>43</v>
      </c>
      <c r="B1238" t="s">
        <v>38</v>
      </c>
      <c r="C1238" t="s">
        <v>50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31.795480000000001</v>
      </c>
      <c r="H1238">
        <v>42.658670000000001</v>
      </c>
      <c r="I1238">
        <v>89.658199999999994</v>
      </c>
      <c r="J1238">
        <v>0.93397549999999996</v>
      </c>
      <c r="K1238">
        <v>6.8002349999999998</v>
      </c>
      <c r="L1238">
        <v>10.863189999999999</v>
      </c>
      <c r="M1238">
        <v>14.92614</v>
      </c>
      <c r="N1238">
        <v>20.792400000000001</v>
      </c>
      <c r="O1238">
        <v>21671</v>
      </c>
      <c r="P1238" t="s">
        <v>58</v>
      </c>
      <c r="Q1238" t="s">
        <v>60</v>
      </c>
    </row>
    <row r="1239" spans="1:18" x14ac:dyDescent="0.25">
      <c r="A1239" t="s">
        <v>30</v>
      </c>
      <c r="B1239" t="s">
        <v>38</v>
      </c>
      <c r="C1239" t="s">
        <v>51</v>
      </c>
      <c r="D1239" t="s">
        <v>57</v>
      </c>
      <c r="E1239">
        <v>15</v>
      </c>
      <c r="F1239" t="str">
        <f t="shared" si="19"/>
        <v>Average Per Ton1-in-10October Monthly System Peak Day100% Cycling15</v>
      </c>
      <c r="G1239">
        <v>0.23919840000000001</v>
      </c>
      <c r="H1239">
        <v>0.35112559999999998</v>
      </c>
      <c r="I1239">
        <v>90.131100000000004</v>
      </c>
      <c r="J1239">
        <v>2.6890500000000001E-2</v>
      </c>
      <c r="K1239">
        <v>7.7130900000000002E-2</v>
      </c>
      <c r="L1239">
        <v>0.1119272</v>
      </c>
      <c r="M1239">
        <v>0.14672360000000001</v>
      </c>
      <c r="N1239">
        <v>0.196964</v>
      </c>
      <c r="O1239">
        <v>9073</v>
      </c>
      <c r="P1239" t="s">
        <v>58</v>
      </c>
      <c r="Q1239" t="s">
        <v>60</v>
      </c>
      <c r="R1239" t="s">
        <v>70</v>
      </c>
    </row>
    <row r="1240" spans="1:18" x14ac:dyDescent="0.25">
      <c r="A1240" t="s">
        <v>28</v>
      </c>
      <c r="B1240" t="s">
        <v>38</v>
      </c>
      <c r="C1240" t="s">
        <v>51</v>
      </c>
      <c r="D1240" t="s">
        <v>57</v>
      </c>
      <c r="E1240">
        <v>15</v>
      </c>
      <c r="F1240" t="str">
        <f t="shared" si="19"/>
        <v>Average Per Premise1-in-10October Monthly System Peak Day100% Cycling15</v>
      </c>
      <c r="G1240">
        <v>1.0740940000000001</v>
      </c>
      <c r="H1240">
        <v>1.5766899999999999</v>
      </c>
      <c r="I1240">
        <v>90.131100000000004</v>
      </c>
      <c r="J1240">
        <v>0.1207487</v>
      </c>
      <c r="K1240">
        <v>0.34634759999999998</v>
      </c>
      <c r="L1240">
        <v>0.50259670000000001</v>
      </c>
      <c r="M1240">
        <v>0.65884580000000004</v>
      </c>
      <c r="N1240">
        <v>0.88444480000000003</v>
      </c>
      <c r="O1240">
        <v>9073</v>
      </c>
      <c r="P1240" t="s">
        <v>58</v>
      </c>
      <c r="Q1240" t="s">
        <v>60</v>
      </c>
      <c r="R1240" t="s">
        <v>70</v>
      </c>
    </row>
    <row r="1241" spans="1:18" x14ac:dyDescent="0.25">
      <c r="A1241" t="s">
        <v>29</v>
      </c>
      <c r="B1241" t="s">
        <v>38</v>
      </c>
      <c r="C1241" t="s">
        <v>51</v>
      </c>
      <c r="D1241" t="s">
        <v>57</v>
      </c>
      <c r="E1241">
        <v>15</v>
      </c>
      <c r="F1241" t="str">
        <f t="shared" si="19"/>
        <v>Average Per Device1-in-10October Monthly System Peak Day100% Cycling15</v>
      </c>
      <c r="G1241">
        <v>0.86933559999999999</v>
      </c>
      <c r="H1241">
        <v>1.2761210000000001</v>
      </c>
      <c r="I1241">
        <v>90.131100000000004</v>
      </c>
      <c r="J1241">
        <v>9.7729899999999995E-2</v>
      </c>
      <c r="K1241">
        <v>0.28032220000000002</v>
      </c>
      <c r="L1241">
        <v>0.40678500000000001</v>
      </c>
      <c r="M1241">
        <v>0.5332479</v>
      </c>
      <c r="N1241">
        <v>0.71584009999999998</v>
      </c>
      <c r="O1241">
        <v>9073</v>
      </c>
      <c r="P1241" t="s">
        <v>58</v>
      </c>
      <c r="Q1241" t="s">
        <v>60</v>
      </c>
      <c r="R1241" t="s">
        <v>70</v>
      </c>
    </row>
    <row r="1242" spans="1:18" x14ac:dyDescent="0.25">
      <c r="A1242" t="s">
        <v>43</v>
      </c>
      <c r="B1242" t="s">
        <v>38</v>
      </c>
      <c r="C1242" t="s">
        <v>51</v>
      </c>
      <c r="D1242" t="s">
        <v>57</v>
      </c>
      <c r="E1242">
        <v>15</v>
      </c>
      <c r="F1242" t="str">
        <f t="shared" si="19"/>
        <v>Aggregate1-in-10October Monthly System Peak Day100% Cycling15</v>
      </c>
      <c r="G1242">
        <v>9.7452520000000007</v>
      </c>
      <c r="H1242">
        <v>14.30531</v>
      </c>
      <c r="I1242">
        <v>90.131100000000004</v>
      </c>
      <c r="J1242">
        <v>1.095553</v>
      </c>
      <c r="K1242">
        <v>3.1424120000000002</v>
      </c>
      <c r="L1242">
        <v>4.56006</v>
      </c>
      <c r="M1242">
        <v>5.9777079999999998</v>
      </c>
      <c r="N1242">
        <v>8.0245680000000004</v>
      </c>
      <c r="O1242">
        <v>9073</v>
      </c>
      <c r="P1242" t="s">
        <v>58</v>
      </c>
      <c r="Q1242" t="s">
        <v>60</v>
      </c>
      <c r="R1242" t="s">
        <v>70</v>
      </c>
    </row>
    <row r="1243" spans="1:18" x14ac:dyDescent="0.25">
      <c r="A1243" t="s">
        <v>30</v>
      </c>
      <c r="B1243" t="s">
        <v>38</v>
      </c>
      <c r="C1243" t="s">
        <v>51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0.4248749</v>
      </c>
      <c r="H1243">
        <v>0.55034450000000001</v>
      </c>
      <c r="I1243">
        <v>90.81</v>
      </c>
      <c r="J1243">
        <v>2.0417E-3</v>
      </c>
      <c r="K1243">
        <v>7.49639E-2</v>
      </c>
      <c r="L1243">
        <v>0.12546959999999999</v>
      </c>
      <c r="M1243">
        <v>0.1759753</v>
      </c>
      <c r="N1243">
        <v>0.24889749999999999</v>
      </c>
      <c r="O1243">
        <v>12598</v>
      </c>
      <c r="P1243" t="s">
        <v>58</v>
      </c>
      <c r="Q1243" t="s">
        <v>60</v>
      </c>
      <c r="R1243" t="s">
        <v>70</v>
      </c>
    </row>
    <row r="1244" spans="1:18" x14ac:dyDescent="0.25">
      <c r="A1244" t="s">
        <v>28</v>
      </c>
      <c r="B1244" t="s">
        <v>38</v>
      </c>
      <c r="C1244" t="s">
        <v>51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1.738453</v>
      </c>
      <c r="H1244">
        <v>2.2518340000000001</v>
      </c>
      <c r="I1244">
        <v>90.81</v>
      </c>
      <c r="J1244">
        <v>8.3540999999999997E-3</v>
      </c>
      <c r="K1244">
        <v>0.30672850000000002</v>
      </c>
      <c r="L1244">
        <v>0.51338170000000005</v>
      </c>
      <c r="M1244">
        <v>0.72003490000000003</v>
      </c>
      <c r="N1244">
        <v>1.0184089999999999</v>
      </c>
      <c r="O1244">
        <v>12598</v>
      </c>
      <c r="P1244" t="s">
        <v>58</v>
      </c>
      <c r="Q1244" t="s">
        <v>60</v>
      </c>
      <c r="R1244" t="s">
        <v>70</v>
      </c>
    </row>
    <row r="1245" spans="1:18" x14ac:dyDescent="0.25">
      <c r="A1245" t="s">
        <v>29</v>
      </c>
      <c r="B1245" t="s">
        <v>38</v>
      </c>
      <c r="C1245" t="s">
        <v>51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1.489663</v>
      </c>
      <c r="H1245">
        <v>1.929575</v>
      </c>
      <c r="I1245">
        <v>90.81</v>
      </c>
      <c r="J1245">
        <v>7.1586000000000002E-3</v>
      </c>
      <c r="K1245">
        <v>0.26283260000000003</v>
      </c>
      <c r="L1245">
        <v>0.43991180000000002</v>
      </c>
      <c r="M1245">
        <v>0.61699079999999995</v>
      </c>
      <c r="N1245">
        <v>0.87266489999999997</v>
      </c>
      <c r="O1245">
        <v>12598</v>
      </c>
      <c r="P1245" t="s">
        <v>58</v>
      </c>
      <c r="Q1245" t="s">
        <v>60</v>
      </c>
      <c r="R1245" t="s">
        <v>70</v>
      </c>
    </row>
    <row r="1246" spans="1:18" x14ac:dyDescent="0.25">
      <c r="A1246" t="s">
        <v>43</v>
      </c>
      <c r="B1246" t="s">
        <v>38</v>
      </c>
      <c r="C1246" t="s">
        <v>51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21.901029999999999</v>
      </c>
      <c r="H1246">
        <v>28.36861</v>
      </c>
      <c r="I1246">
        <v>90.81</v>
      </c>
      <c r="J1246">
        <v>0.1052453</v>
      </c>
      <c r="K1246">
        <v>3.864166</v>
      </c>
      <c r="L1246">
        <v>6.4675830000000003</v>
      </c>
      <c r="M1246">
        <v>9.0709990000000005</v>
      </c>
      <c r="N1246">
        <v>12.82992</v>
      </c>
      <c r="O1246">
        <v>12598</v>
      </c>
      <c r="P1246" t="s">
        <v>58</v>
      </c>
      <c r="Q1246" t="s">
        <v>60</v>
      </c>
      <c r="R1246" t="s">
        <v>70</v>
      </c>
    </row>
    <row r="1247" spans="1:18" x14ac:dyDescent="0.25">
      <c r="A1247" t="s">
        <v>30</v>
      </c>
      <c r="B1247" t="s">
        <v>38</v>
      </c>
      <c r="C1247" t="s">
        <v>51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0.3471321</v>
      </c>
      <c r="H1247">
        <v>0.4669315</v>
      </c>
      <c r="I1247">
        <v>90.525800000000004</v>
      </c>
      <c r="J1247">
        <v>1.2445899999999999E-2</v>
      </c>
      <c r="K1247">
        <v>7.58712E-2</v>
      </c>
      <c r="L1247">
        <v>0.1197994</v>
      </c>
      <c r="M1247">
        <v>0.1637276</v>
      </c>
      <c r="N1247">
        <v>0.22715289999999999</v>
      </c>
      <c r="O1247">
        <v>21671</v>
      </c>
      <c r="P1247" t="s">
        <v>58</v>
      </c>
      <c r="Q1247" t="s">
        <v>60</v>
      </c>
    </row>
    <row r="1248" spans="1:18" x14ac:dyDescent="0.25">
      <c r="A1248" t="s">
        <v>28</v>
      </c>
      <c r="B1248" t="s">
        <v>38</v>
      </c>
      <c r="C1248" t="s">
        <v>51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1.4782999999999999</v>
      </c>
      <c r="H1248">
        <v>1.988478</v>
      </c>
      <c r="I1248">
        <v>90.525800000000004</v>
      </c>
      <c r="J1248">
        <v>5.3002199999999999E-2</v>
      </c>
      <c r="K1248">
        <v>0.3231058</v>
      </c>
      <c r="L1248">
        <v>0.51017880000000004</v>
      </c>
      <c r="M1248">
        <v>0.69725170000000003</v>
      </c>
      <c r="N1248">
        <v>0.96735519999999997</v>
      </c>
      <c r="O1248">
        <v>21671</v>
      </c>
      <c r="P1248" t="s">
        <v>58</v>
      </c>
      <c r="Q1248" t="s">
        <v>60</v>
      </c>
    </row>
    <row r="1249" spans="1:18" x14ac:dyDescent="0.25">
      <c r="A1249" t="s">
        <v>29</v>
      </c>
      <c r="B1249" t="s">
        <v>38</v>
      </c>
      <c r="C1249" t="s">
        <v>51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1.2363470000000001</v>
      </c>
      <c r="H1249">
        <v>1.663025</v>
      </c>
      <c r="I1249">
        <v>90.525800000000004</v>
      </c>
      <c r="J1249">
        <v>4.4327400000000003E-2</v>
      </c>
      <c r="K1249">
        <v>0.2702233</v>
      </c>
      <c r="L1249">
        <v>0.4266781</v>
      </c>
      <c r="M1249">
        <v>0.58313289999999995</v>
      </c>
      <c r="N1249">
        <v>0.80902879999999999</v>
      </c>
      <c r="O1249">
        <v>21671</v>
      </c>
      <c r="P1249" t="s">
        <v>58</v>
      </c>
      <c r="Q1249" t="s">
        <v>60</v>
      </c>
    </row>
    <row r="1250" spans="1:18" x14ac:dyDescent="0.25">
      <c r="A1250" t="s">
        <v>43</v>
      </c>
      <c r="B1250" t="s">
        <v>38</v>
      </c>
      <c r="C1250" t="s">
        <v>51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32.036230000000003</v>
      </c>
      <c r="H1250">
        <v>43.092320000000001</v>
      </c>
      <c r="I1250">
        <v>90.525800000000004</v>
      </c>
      <c r="J1250">
        <v>1.148611</v>
      </c>
      <c r="K1250">
        <v>7.0020259999999999</v>
      </c>
      <c r="L1250">
        <v>11.05608</v>
      </c>
      <c r="M1250">
        <v>15.110139999999999</v>
      </c>
      <c r="N1250">
        <v>20.963560000000001</v>
      </c>
      <c r="O1250">
        <v>21671</v>
      </c>
      <c r="P1250" t="s">
        <v>58</v>
      </c>
      <c r="Q1250" t="s">
        <v>60</v>
      </c>
    </row>
    <row r="1251" spans="1:18" x14ac:dyDescent="0.25">
      <c r="A1251" t="s">
        <v>30</v>
      </c>
      <c r="B1251" t="s">
        <v>38</v>
      </c>
      <c r="C1251" t="s">
        <v>52</v>
      </c>
      <c r="D1251" t="s">
        <v>57</v>
      </c>
      <c r="E1251">
        <v>15</v>
      </c>
      <c r="F1251" t="str">
        <f t="shared" si="19"/>
        <v>Average Per Ton1-in-10September Monthly System Peak Day100% Cycling15</v>
      </c>
      <c r="G1251">
        <v>0.2649995</v>
      </c>
      <c r="H1251">
        <v>0.41941659999999997</v>
      </c>
      <c r="I1251">
        <v>96.265000000000001</v>
      </c>
      <c r="J1251">
        <v>7.0077899999999999E-2</v>
      </c>
      <c r="K1251">
        <v>0.1199062</v>
      </c>
      <c r="L1251">
        <v>0.1544171</v>
      </c>
      <c r="M1251">
        <v>0.18892809999999999</v>
      </c>
      <c r="N1251">
        <v>0.23875640000000001</v>
      </c>
      <c r="O1251">
        <v>9073</v>
      </c>
      <c r="P1251" t="s">
        <v>58</v>
      </c>
      <c r="Q1251" t="s">
        <v>60</v>
      </c>
      <c r="R1251" t="s">
        <v>71</v>
      </c>
    </row>
    <row r="1252" spans="1:18" x14ac:dyDescent="0.25">
      <c r="A1252" t="s">
        <v>28</v>
      </c>
      <c r="B1252" t="s">
        <v>38</v>
      </c>
      <c r="C1252" t="s">
        <v>52</v>
      </c>
      <c r="D1252" t="s">
        <v>57</v>
      </c>
      <c r="E1252">
        <v>15</v>
      </c>
      <c r="F1252" t="str">
        <f t="shared" si="19"/>
        <v>Average Per Premise1-in-10September Monthly System Peak Day100% Cycling15</v>
      </c>
      <c r="G1252">
        <v>1.189951</v>
      </c>
      <c r="H1252">
        <v>1.8833439999999999</v>
      </c>
      <c r="I1252">
        <v>96.265000000000001</v>
      </c>
      <c r="J1252">
        <v>0.31467699999999998</v>
      </c>
      <c r="K1252">
        <v>0.5384255</v>
      </c>
      <c r="L1252">
        <v>0.69339309999999998</v>
      </c>
      <c r="M1252">
        <v>0.84836049999999996</v>
      </c>
      <c r="N1252">
        <v>1.072109</v>
      </c>
      <c r="O1252">
        <v>9073</v>
      </c>
      <c r="P1252" t="s">
        <v>58</v>
      </c>
      <c r="Q1252" t="s">
        <v>60</v>
      </c>
      <c r="R1252" t="s">
        <v>71</v>
      </c>
    </row>
    <row r="1253" spans="1:18" x14ac:dyDescent="0.25">
      <c r="A1253" t="s">
        <v>29</v>
      </c>
      <c r="B1253" t="s">
        <v>38</v>
      </c>
      <c r="C1253" t="s">
        <v>52</v>
      </c>
      <c r="D1253" t="s">
        <v>57</v>
      </c>
      <c r="E1253">
        <v>15</v>
      </c>
      <c r="F1253" t="str">
        <f t="shared" si="19"/>
        <v>Average Per Device1-in-10September Monthly System Peak Day100% Cycling15</v>
      </c>
      <c r="G1253">
        <v>0.96310660000000003</v>
      </c>
      <c r="H1253">
        <v>1.524316</v>
      </c>
      <c r="I1253">
        <v>96.265000000000001</v>
      </c>
      <c r="J1253">
        <v>0.2546891</v>
      </c>
      <c r="K1253">
        <v>0.4357837</v>
      </c>
      <c r="L1253">
        <v>0.56120919999999996</v>
      </c>
      <c r="M1253">
        <v>0.68663470000000004</v>
      </c>
      <c r="N1253">
        <v>0.86772939999999998</v>
      </c>
      <c r="O1253">
        <v>9073</v>
      </c>
      <c r="P1253" t="s">
        <v>58</v>
      </c>
      <c r="Q1253" t="s">
        <v>60</v>
      </c>
      <c r="R1253" t="s">
        <v>71</v>
      </c>
    </row>
    <row r="1254" spans="1:18" x14ac:dyDescent="0.25">
      <c r="A1254" t="s">
        <v>43</v>
      </c>
      <c r="B1254" t="s">
        <v>38</v>
      </c>
      <c r="C1254" t="s">
        <v>52</v>
      </c>
      <c r="D1254" t="s">
        <v>57</v>
      </c>
      <c r="E1254">
        <v>15</v>
      </c>
      <c r="F1254" t="str">
        <f t="shared" si="19"/>
        <v>Aggregate1-in-10September Monthly System Peak Day100% Cycling15</v>
      </c>
      <c r="G1254">
        <v>10.796419999999999</v>
      </c>
      <c r="H1254">
        <v>17.087579999999999</v>
      </c>
      <c r="I1254">
        <v>96.265000000000001</v>
      </c>
      <c r="J1254">
        <v>2.855064</v>
      </c>
      <c r="K1254">
        <v>4.885135</v>
      </c>
      <c r="L1254">
        <v>6.2911549999999998</v>
      </c>
      <c r="M1254">
        <v>7.6971749999999997</v>
      </c>
      <c r="N1254">
        <v>9.7272459999999992</v>
      </c>
      <c r="O1254">
        <v>9073</v>
      </c>
      <c r="P1254" t="s">
        <v>58</v>
      </c>
      <c r="Q1254" t="s">
        <v>60</v>
      </c>
      <c r="R1254" t="s">
        <v>71</v>
      </c>
    </row>
    <row r="1255" spans="1:18" x14ac:dyDescent="0.25">
      <c r="A1255" t="s">
        <v>30</v>
      </c>
      <c r="B1255" t="s">
        <v>38</v>
      </c>
      <c r="C1255" t="s">
        <v>52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0.46893669999999998</v>
      </c>
      <c r="H1255">
        <v>0.6155813</v>
      </c>
      <c r="I1255">
        <v>97.993399999999994</v>
      </c>
      <c r="J1255">
        <v>2.30672E-2</v>
      </c>
      <c r="K1255">
        <v>9.6077700000000002E-2</v>
      </c>
      <c r="L1255">
        <v>0.14664460000000001</v>
      </c>
      <c r="M1255">
        <v>0.19721140000000001</v>
      </c>
      <c r="N1255">
        <v>0.27022190000000001</v>
      </c>
      <c r="O1255">
        <v>12598</v>
      </c>
      <c r="P1255" t="s">
        <v>58</v>
      </c>
      <c r="Q1255" t="s">
        <v>60</v>
      </c>
      <c r="R1255" t="s">
        <v>71</v>
      </c>
    </row>
    <row r="1256" spans="1:18" x14ac:dyDescent="0.25">
      <c r="A1256" t="s">
        <v>28</v>
      </c>
      <c r="B1256" t="s">
        <v>38</v>
      </c>
      <c r="C1256" t="s">
        <v>52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1.9187399999999999</v>
      </c>
      <c r="H1256">
        <v>2.5187620000000002</v>
      </c>
      <c r="I1256">
        <v>97.993399999999994</v>
      </c>
      <c r="J1256">
        <v>9.4383700000000001E-2</v>
      </c>
      <c r="K1256">
        <v>0.39311940000000001</v>
      </c>
      <c r="L1256">
        <v>0.60002279999999997</v>
      </c>
      <c r="M1256">
        <v>0.80692629999999999</v>
      </c>
      <c r="N1256">
        <v>1.1056619999999999</v>
      </c>
      <c r="O1256">
        <v>12598</v>
      </c>
      <c r="P1256" t="s">
        <v>58</v>
      </c>
      <c r="Q1256" t="s">
        <v>60</v>
      </c>
      <c r="R1256" t="s">
        <v>71</v>
      </c>
    </row>
    <row r="1257" spans="1:18" x14ac:dyDescent="0.25">
      <c r="A1257" t="s">
        <v>29</v>
      </c>
      <c r="B1257" t="s">
        <v>38</v>
      </c>
      <c r="C1257" t="s">
        <v>52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1.6441490000000001</v>
      </c>
      <c r="H1257">
        <v>2.1583030000000001</v>
      </c>
      <c r="I1257">
        <v>97.993399999999994</v>
      </c>
      <c r="J1257">
        <v>8.0876500000000004E-2</v>
      </c>
      <c r="K1257">
        <v>0.3368602</v>
      </c>
      <c r="L1257">
        <v>0.51415370000000005</v>
      </c>
      <c r="M1257">
        <v>0.69144720000000004</v>
      </c>
      <c r="N1257">
        <v>0.94743080000000002</v>
      </c>
      <c r="O1257">
        <v>12598</v>
      </c>
      <c r="P1257" t="s">
        <v>58</v>
      </c>
      <c r="Q1257" t="s">
        <v>60</v>
      </c>
      <c r="R1257" t="s">
        <v>71</v>
      </c>
    </row>
    <row r="1258" spans="1:18" x14ac:dyDescent="0.25">
      <c r="A1258" t="s">
        <v>43</v>
      </c>
      <c r="B1258" t="s">
        <v>38</v>
      </c>
      <c r="C1258" t="s">
        <v>52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24.172280000000001</v>
      </c>
      <c r="H1258">
        <v>31.731369999999998</v>
      </c>
      <c r="I1258">
        <v>97.993399999999994</v>
      </c>
      <c r="J1258">
        <v>1.189046</v>
      </c>
      <c r="K1258">
        <v>4.9525180000000004</v>
      </c>
      <c r="L1258">
        <v>7.5590869999999999</v>
      </c>
      <c r="M1258">
        <v>10.165660000000001</v>
      </c>
      <c r="N1258">
        <v>13.929130000000001</v>
      </c>
      <c r="O1258">
        <v>12598</v>
      </c>
      <c r="P1258" t="s">
        <v>58</v>
      </c>
      <c r="Q1258" t="s">
        <v>60</v>
      </c>
      <c r="R1258" t="s">
        <v>71</v>
      </c>
    </row>
    <row r="1259" spans="1:18" x14ac:dyDescent="0.25">
      <c r="A1259" t="s">
        <v>30</v>
      </c>
      <c r="B1259" t="s">
        <v>38</v>
      </c>
      <c r="C1259" t="s">
        <v>52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0.38354820000000001</v>
      </c>
      <c r="H1259">
        <v>0.53344709999999995</v>
      </c>
      <c r="I1259">
        <v>97.2697</v>
      </c>
      <c r="J1259">
        <v>4.27506E-2</v>
      </c>
      <c r="K1259">
        <v>0.1060547</v>
      </c>
      <c r="L1259">
        <v>0.1498989</v>
      </c>
      <c r="M1259">
        <v>0.1937432</v>
      </c>
      <c r="N1259">
        <v>0.25704729999999998</v>
      </c>
      <c r="O1259">
        <v>21671</v>
      </c>
      <c r="P1259" t="s">
        <v>58</v>
      </c>
      <c r="Q1259" t="s">
        <v>60</v>
      </c>
    </row>
    <row r="1260" spans="1:18" x14ac:dyDescent="0.25">
      <c r="A1260" t="s">
        <v>28</v>
      </c>
      <c r="B1260" t="s">
        <v>38</v>
      </c>
      <c r="C1260" t="s">
        <v>52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1.633381</v>
      </c>
      <c r="H1260">
        <v>2.2717420000000002</v>
      </c>
      <c r="I1260">
        <v>97.2697</v>
      </c>
      <c r="J1260">
        <v>0.182058</v>
      </c>
      <c r="K1260">
        <v>0.45164539999999997</v>
      </c>
      <c r="L1260">
        <v>0.63836079999999995</v>
      </c>
      <c r="M1260">
        <v>0.82507629999999998</v>
      </c>
      <c r="N1260">
        <v>1.0946640000000001</v>
      </c>
      <c r="O1260">
        <v>21671</v>
      </c>
      <c r="P1260" t="s">
        <v>58</v>
      </c>
      <c r="Q1260" t="s">
        <v>60</v>
      </c>
    </row>
    <row r="1261" spans="1:18" x14ac:dyDescent="0.25">
      <c r="A1261" t="s">
        <v>29</v>
      </c>
      <c r="B1261" t="s">
        <v>38</v>
      </c>
      <c r="C1261" t="s">
        <v>52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1.366047</v>
      </c>
      <c r="H1261">
        <v>1.8999280000000001</v>
      </c>
      <c r="I1261">
        <v>97.2697</v>
      </c>
      <c r="J1261">
        <v>0.1522607</v>
      </c>
      <c r="K1261">
        <v>0.37772489999999997</v>
      </c>
      <c r="L1261">
        <v>0.53388069999999999</v>
      </c>
      <c r="M1261">
        <v>0.6900366</v>
      </c>
      <c r="N1261">
        <v>0.9155008</v>
      </c>
      <c r="O1261">
        <v>21671</v>
      </c>
      <c r="P1261" t="s">
        <v>58</v>
      </c>
      <c r="Q1261" t="s">
        <v>60</v>
      </c>
    </row>
    <row r="1262" spans="1:18" x14ac:dyDescent="0.25">
      <c r="A1262" t="s">
        <v>43</v>
      </c>
      <c r="B1262" t="s">
        <v>38</v>
      </c>
      <c r="C1262" t="s">
        <v>52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35.397010000000002</v>
      </c>
      <c r="H1262">
        <v>49.230930000000001</v>
      </c>
      <c r="I1262">
        <v>97.2697</v>
      </c>
      <c r="J1262">
        <v>3.945379</v>
      </c>
      <c r="K1262">
        <v>9.7876080000000005</v>
      </c>
      <c r="L1262">
        <v>13.833920000000001</v>
      </c>
      <c r="M1262">
        <v>17.880230000000001</v>
      </c>
      <c r="N1262">
        <v>23.722460000000002</v>
      </c>
      <c r="O1262">
        <v>21671</v>
      </c>
      <c r="P1262" t="s">
        <v>58</v>
      </c>
      <c r="Q1262" t="s">
        <v>60</v>
      </c>
    </row>
    <row r="1263" spans="1:18" x14ac:dyDescent="0.25">
      <c r="A1263" t="s">
        <v>30</v>
      </c>
      <c r="B1263" t="s">
        <v>38</v>
      </c>
      <c r="C1263" t="s">
        <v>47</v>
      </c>
      <c r="D1263" t="s">
        <v>57</v>
      </c>
      <c r="E1263">
        <v>16</v>
      </c>
      <c r="F1263" t="str">
        <f t="shared" si="19"/>
        <v>Average Per Ton1-in-10August Monthly System Peak Day100% Cycling16</v>
      </c>
      <c r="G1263">
        <v>0.26036930000000003</v>
      </c>
      <c r="H1263">
        <v>0.41732140000000001</v>
      </c>
      <c r="I1263">
        <v>89.908900000000003</v>
      </c>
      <c r="J1263">
        <v>5.78621E-2</v>
      </c>
      <c r="K1263">
        <v>0.1164052</v>
      </c>
      <c r="L1263">
        <v>0.15695210000000001</v>
      </c>
      <c r="M1263">
        <v>0.19749890000000001</v>
      </c>
      <c r="N1263">
        <v>0.25604199999999999</v>
      </c>
      <c r="O1263">
        <v>9073</v>
      </c>
      <c r="P1263" t="s">
        <v>58</v>
      </c>
      <c r="Q1263" t="s">
        <v>60</v>
      </c>
      <c r="R1263" t="s">
        <v>66</v>
      </c>
    </row>
    <row r="1264" spans="1:18" x14ac:dyDescent="0.25">
      <c r="A1264" t="s">
        <v>28</v>
      </c>
      <c r="B1264" t="s">
        <v>38</v>
      </c>
      <c r="C1264" t="s">
        <v>47</v>
      </c>
      <c r="D1264" t="s">
        <v>57</v>
      </c>
      <c r="E1264">
        <v>16</v>
      </c>
      <c r="F1264" t="str">
        <f t="shared" si="19"/>
        <v>Average Per Premise1-in-10August Monthly System Peak Day100% Cycling16</v>
      </c>
      <c r="G1264">
        <v>1.16916</v>
      </c>
      <c r="H1264">
        <v>1.8739349999999999</v>
      </c>
      <c r="I1264">
        <v>89.908900000000003</v>
      </c>
      <c r="J1264">
        <v>0.25982339999999998</v>
      </c>
      <c r="K1264">
        <v>0.52270490000000003</v>
      </c>
      <c r="L1264">
        <v>0.70477579999999995</v>
      </c>
      <c r="M1264">
        <v>0.88684669999999999</v>
      </c>
      <c r="N1264">
        <v>1.1497280000000001</v>
      </c>
      <c r="O1264">
        <v>9073</v>
      </c>
      <c r="P1264" t="s">
        <v>58</v>
      </c>
      <c r="Q1264" t="s">
        <v>60</v>
      </c>
      <c r="R1264" t="s">
        <v>66</v>
      </c>
    </row>
    <row r="1265" spans="1:18" x14ac:dyDescent="0.25">
      <c r="A1265" t="s">
        <v>29</v>
      </c>
      <c r="B1265" t="s">
        <v>38</v>
      </c>
      <c r="C1265" t="s">
        <v>47</v>
      </c>
      <c r="D1265" t="s">
        <v>57</v>
      </c>
      <c r="E1265">
        <v>16</v>
      </c>
      <c r="F1265" t="str">
        <f t="shared" si="19"/>
        <v>Average Per Device1-in-10August Monthly System Peak Day100% Cycling16</v>
      </c>
      <c r="G1265">
        <v>0.94627879999999998</v>
      </c>
      <c r="H1265">
        <v>1.5167010000000001</v>
      </c>
      <c r="I1265">
        <v>89.908900000000003</v>
      </c>
      <c r="J1265">
        <v>0.21029239999999999</v>
      </c>
      <c r="K1265">
        <v>0.42305989999999999</v>
      </c>
      <c r="L1265">
        <v>0.57042199999999998</v>
      </c>
      <c r="M1265">
        <v>0.71778419999999998</v>
      </c>
      <c r="N1265">
        <v>0.93055169999999998</v>
      </c>
      <c r="O1265">
        <v>9073</v>
      </c>
      <c r="P1265" t="s">
        <v>58</v>
      </c>
      <c r="Q1265" t="s">
        <v>60</v>
      </c>
      <c r="R1265" t="s">
        <v>66</v>
      </c>
    </row>
    <row r="1266" spans="1:18" x14ac:dyDescent="0.25">
      <c r="A1266" t="s">
        <v>43</v>
      </c>
      <c r="B1266" t="s">
        <v>38</v>
      </c>
      <c r="C1266" t="s">
        <v>47</v>
      </c>
      <c r="D1266" t="s">
        <v>57</v>
      </c>
      <c r="E1266">
        <v>16</v>
      </c>
      <c r="F1266" t="str">
        <f t="shared" si="19"/>
        <v>Aggregate1-in-10August Monthly System Peak Day100% Cycling16</v>
      </c>
      <c r="G1266">
        <v>10.60779</v>
      </c>
      <c r="H1266">
        <v>17.002220000000001</v>
      </c>
      <c r="I1266">
        <v>89.908900000000003</v>
      </c>
      <c r="J1266">
        <v>2.3573770000000001</v>
      </c>
      <c r="K1266">
        <v>4.7425009999999999</v>
      </c>
      <c r="L1266">
        <v>6.394431</v>
      </c>
      <c r="M1266">
        <v>8.04636</v>
      </c>
      <c r="N1266">
        <v>10.431480000000001</v>
      </c>
      <c r="O1266">
        <v>9073</v>
      </c>
      <c r="P1266" t="s">
        <v>58</v>
      </c>
      <c r="Q1266" t="s">
        <v>60</v>
      </c>
      <c r="R1266" t="s">
        <v>66</v>
      </c>
    </row>
    <row r="1267" spans="1:18" x14ac:dyDescent="0.25">
      <c r="A1267" t="s">
        <v>30</v>
      </c>
      <c r="B1267" t="s">
        <v>38</v>
      </c>
      <c r="C1267" t="s">
        <v>47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0.48510730000000002</v>
      </c>
      <c r="H1267">
        <v>0.63156440000000003</v>
      </c>
      <c r="I1267">
        <v>90.747600000000006</v>
      </c>
      <c r="J1267">
        <v>1.38455E-2</v>
      </c>
      <c r="K1267">
        <v>9.2193499999999998E-2</v>
      </c>
      <c r="L1267">
        <v>0.14645710000000001</v>
      </c>
      <c r="M1267">
        <v>0.2007207</v>
      </c>
      <c r="N1267">
        <v>0.2790687</v>
      </c>
      <c r="O1267">
        <v>12598</v>
      </c>
      <c r="P1267" t="s">
        <v>58</v>
      </c>
      <c r="Q1267" t="s">
        <v>60</v>
      </c>
      <c r="R1267" t="s">
        <v>66</v>
      </c>
    </row>
    <row r="1268" spans="1:18" x14ac:dyDescent="0.25">
      <c r="A1268" t="s">
        <v>28</v>
      </c>
      <c r="B1268" t="s">
        <v>38</v>
      </c>
      <c r="C1268" t="s">
        <v>47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1.984904</v>
      </c>
      <c r="H1268">
        <v>2.5841599999999998</v>
      </c>
      <c r="I1268">
        <v>90.747600000000006</v>
      </c>
      <c r="J1268">
        <v>5.6651199999999999E-2</v>
      </c>
      <c r="K1268">
        <v>0.37722640000000002</v>
      </c>
      <c r="L1268">
        <v>0.59925569999999995</v>
      </c>
      <c r="M1268">
        <v>0.82128509999999999</v>
      </c>
      <c r="N1268">
        <v>1.1418600000000001</v>
      </c>
      <c r="O1268">
        <v>12598</v>
      </c>
      <c r="P1268" t="s">
        <v>58</v>
      </c>
      <c r="Q1268" t="s">
        <v>60</v>
      </c>
      <c r="R1268" t="s">
        <v>66</v>
      </c>
    </row>
    <row r="1269" spans="1:18" x14ac:dyDescent="0.25">
      <c r="A1269" t="s">
        <v>29</v>
      </c>
      <c r="B1269" t="s">
        <v>38</v>
      </c>
      <c r="C1269" t="s">
        <v>47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1.7008449999999999</v>
      </c>
      <c r="H1269">
        <v>2.2143419999999998</v>
      </c>
      <c r="I1269">
        <v>90.747600000000006</v>
      </c>
      <c r="J1269">
        <v>4.8543799999999998E-2</v>
      </c>
      <c r="K1269">
        <v>0.32324160000000002</v>
      </c>
      <c r="L1269">
        <v>0.51349639999999996</v>
      </c>
      <c r="M1269">
        <v>0.70375120000000002</v>
      </c>
      <c r="N1269">
        <v>0.97844889999999995</v>
      </c>
      <c r="O1269">
        <v>12598</v>
      </c>
      <c r="P1269" t="s">
        <v>58</v>
      </c>
      <c r="Q1269" t="s">
        <v>60</v>
      </c>
      <c r="R1269" t="s">
        <v>66</v>
      </c>
    </row>
    <row r="1270" spans="1:18" x14ac:dyDescent="0.25">
      <c r="A1270" t="s">
        <v>43</v>
      </c>
      <c r="B1270" t="s">
        <v>38</v>
      </c>
      <c r="C1270" t="s">
        <v>47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25.00583</v>
      </c>
      <c r="H1270">
        <v>32.555250000000001</v>
      </c>
      <c r="I1270">
        <v>90.747600000000006</v>
      </c>
      <c r="J1270">
        <v>0.71369150000000003</v>
      </c>
      <c r="K1270">
        <v>4.7522979999999997</v>
      </c>
      <c r="L1270">
        <v>7.5494240000000001</v>
      </c>
      <c r="M1270">
        <v>10.346550000000001</v>
      </c>
      <c r="N1270">
        <v>14.385160000000001</v>
      </c>
      <c r="O1270">
        <v>12598</v>
      </c>
      <c r="P1270" t="s">
        <v>58</v>
      </c>
      <c r="Q1270" t="s">
        <v>60</v>
      </c>
      <c r="R1270" t="s">
        <v>66</v>
      </c>
    </row>
    <row r="1271" spans="1:18" x14ac:dyDescent="0.25">
      <c r="A1271" t="s">
        <v>30</v>
      </c>
      <c r="B1271" t="s">
        <v>38</v>
      </c>
      <c r="C1271" t="s">
        <v>47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0.39100950000000001</v>
      </c>
      <c r="H1271">
        <v>0.54186080000000003</v>
      </c>
      <c r="I1271">
        <v>90.396500000000003</v>
      </c>
      <c r="J1271">
        <v>3.2275199999999997E-2</v>
      </c>
      <c r="K1271">
        <v>0.1023309</v>
      </c>
      <c r="L1271">
        <v>0.15085129999999999</v>
      </c>
      <c r="M1271">
        <v>0.19937170000000001</v>
      </c>
      <c r="N1271">
        <v>0.26942739999999998</v>
      </c>
      <c r="O1271">
        <v>21671</v>
      </c>
      <c r="P1271" t="s">
        <v>58</v>
      </c>
      <c r="Q1271" t="s">
        <v>60</v>
      </c>
    </row>
    <row r="1272" spans="1:18" x14ac:dyDescent="0.25">
      <c r="A1272" t="s">
        <v>28</v>
      </c>
      <c r="B1272" t="s">
        <v>38</v>
      </c>
      <c r="C1272" t="s">
        <v>47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1.6651560000000001</v>
      </c>
      <c r="H1272">
        <v>2.3075730000000001</v>
      </c>
      <c r="I1272">
        <v>90.396500000000003</v>
      </c>
      <c r="J1272">
        <v>0.1374475</v>
      </c>
      <c r="K1272">
        <v>0.43578739999999999</v>
      </c>
      <c r="L1272">
        <v>0.64241669999999995</v>
      </c>
      <c r="M1272">
        <v>0.84904599999999997</v>
      </c>
      <c r="N1272">
        <v>1.147386</v>
      </c>
      <c r="O1272">
        <v>21671</v>
      </c>
      <c r="P1272" t="s">
        <v>58</v>
      </c>
      <c r="Q1272" t="s">
        <v>60</v>
      </c>
    </row>
    <row r="1273" spans="1:18" x14ac:dyDescent="0.25">
      <c r="A1273" t="s">
        <v>29</v>
      </c>
      <c r="B1273" t="s">
        <v>38</v>
      </c>
      <c r="C1273" t="s">
        <v>47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1.3926210000000001</v>
      </c>
      <c r="H1273">
        <v>1.929894</v>
      </c>
      <c r="I1273">
        <v>90.396500000000003</v>
      </c>
      <c r="J1273">
        <v>0.1149516</v>
      </c>
      <c r="K1273">
        <v>0.36446240000000002</v>
      </c>
      <c r="L1273">
        <v>0.53727279999999999</v>
      </c>
      <c r="M1273">
        <v>0.71008320000000003</v>
      </c>
      <c r="N1273">
        <v>0.95959399999999995</v>
      </c>
      <c r="O1273">
        <v>21671</v>
      </c>
      <c r="P1273" t="s">
        <v>58</v>
      </c>
      <c r="Q1273" t="s">
        <v>60</v>
      </c>
    </row>
    <row r="1274" spans="1:18" x14ac:dyDescent="0.25">
      <c r="A1274" t="s">
        <v>43</v>
      </c>
      <c r="B1274" t="s">
        <v>38</v>
      </c>
      <c r="C1274" t="s">
        <v>47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36.085599999999999</v>
      </c>
      <c r="H1274">
        <v>50.00741</v>
      </c>
      <c r="I1274">
        <v>90.396500000000003</v>
      </c>
      <c r="J1274">
        <v>2.9786260000000002</v>
      </c>
      <c r="K1274">
        <v>9.4439489999999999</v>
      </c>
      <c r="L1274">
        <v>13.921810000000001</v>
      </c>
      <c r="M1274">
        <v>18.39968</v>
      </c>
      <c r="N1274">
        <v>24.864999999999998</v>
      </c>
      <c r="O1274">
        <v>21671</v>
      </c>
      <c r="P1274" t="s">
        <v>58</v>
      </c>
      <c r="Q1274" t="s">
        <v>60</v>
      </c>
    </row>
    <row r="1275" spans="1:18" x14ac:dyDescent="0.25">
      <c r="A1275" t="s">
        <v>30</v>
      </c>
      <c r="B1275" t="s">
        <v>38</v>
      </c>
      <c r="C1275" t="s">
        <v>37</v>
      </c>
      <c r="D1275" t="s">
        <v>57</v>
      </c>
      <c r="E1275">
        <v>16</v>
      </c>
      <c r="F1275" t="str">
        <f t="shared" si="19"/>
        <v>Average Per Ton1-in-10August Typical Event Day100% Cycling16</v>
      </c>
      <c r="G1275">
        <v>0.2561157</v>
      </c>
      <c r="H1275">
        <v>0.40415709999999999</v>
      </c>
      <c r="I1275">
        <v>90.1922</v>
      </c>
      <c r="J1275">
        <v>4.8717499999999997E-2</v>
      </c>
      <c r="K1275">
        <v>0.1073988</v>
      </c>
      <c r="L1275">
        <v>0.14804129999999999</v>
      </c>
      <c r="M1275">
        <v>0.18868389999999999</v>
      </c>
      <c r="N1275">
        <v>0.24736520000000001</v>
      </c>
      <c r="O1275">
        <v>9073</v>
      </c>
      <c r="P1275" t="s">
        <v>58</v>
      </c>
      <c r="Q1275" t="s">
        <v>60</v>
      </c>
      <c r="R1275" t="s">
        <v>66</v>
      </c>
    </row>
    <row r="1276" spans="1:18" x14ac:dyDescent="0.25">
      <c r="A1276" t="s">
        <v>28</v>
      </c>
      <c r="B1276" t="s">
        <v>38</v>
      </c>
      <c r="C1276" t="s">
        <v>37</v>
      </c>
      <c r="D1276" t="s">
        <v>57</v>
      </c>
      <c r="E1276">
        <v>16</v>
      </c>
      <c r="F1276" t="str">
        <f t="shared" si="19"/>
        <v>Average Per Premise1-in-10August Typical Event Day100% Cycling16</v>
      </c>
      <c r="G1276">
        <v>1.1500589999999999</v>
      </c>
      <c r="H1276">
        <v>1.8148219999999999</v>
      </c>
      <c r="I1276">
        <v>90.1922</v>
      </c>
      <c r="J1276">
        <v>0.21876039999999999</v>
      </c>
      <c r="K1276">
        <v>0.48226249999999998</v>
      </c>
      <c r="L1276">
        <v>0.6647632</v>
      </c>
      <c r="M1276">
        <v>0.84726400000000002</v>
      </c>
      <c r="N1276">
        <v>1.1107659999999999</v>
      </c>
      <c r="O1276">
        <v>9073</v>
      </c>
      <c r="P1276" t="s">
        <v>58</v>
      </c>
      <c r="Q1276" t="s">
        <v>60</v>
      </c>
      <c r="R1276" t="s">
        <v>66</v>
      </c>
    </row>
    <row r="1277" spans="1:18" x14ac:dyDescent="0.25">
      <c r="A1277" t="s">
        <v>29</v>
      </c>
      <c r="B1277" t="s">
        <v>38</v>
      </c>
      <c r="C1277" t="s">
        <v>37</v>
      </c>
      <c r="D1277" t="s">
        <v>57</v>
      </c>
      <c r="E1277">
        <v>16</v>
      </c>
      <c r="F1277" t="str">
        <f t="shared" si="19"/>
        <v>Average Per Device1-in-10August Typical Event Day100% Cycling16</v>
      </c>
      <c r="G1277">
        <v>0.93081959999999997</v>
      </c>
      <c r="H1277">
        <v>1.4688570000000001</v>
      </c>
      <c r="I1277">
        <v>90.1922</v>
      </c>
      <c r="J1277">
        <v>0.1770574</v>
      </c>
      <c r="K1277">
        <v>0.39032719999999999</v>
      </c>
      <c r="L1277">
        <v>0.53803719999999999</v>
      </c>
      <c r="M1277">
        <v>0.6857472</v>
      </c>
      <c r="N1277">
        <v>0.89901699999999996</v>
      </c>
      <c r="O1277">
        <v>9073</v>
      </c>
      <c r="P1277" t="s">
        <v>58</v>
      </c>
      <c r="Q1277" t="s">
        <v>60</v>
      </c>
      <c r="R1277" t="s">
        <v>66</v>
      </c>
    </row>
    <row r="1278" spans="1:18" x14ac:dyDescent="0.25">
      <c r="A1278" t="s">
        <v>43</v>
      </c>
      <c r="B1278" t="s">
        <v>38</v>
      </c>
      <c r="C1278" t="s">
        <v>37</v>
      </c>
      <c r="D1278" t="s">
        <v>57</v>
      </c>
      <c r="E1278">
        <v>16</v>
      </c>
      <c r="F1278" t="str">
        <f t="shared" si="19"/>
        <v>Aggregate1-in-10August Typical Event Day100% Cycling16</v>
      </c>
      <c r="G1278">
        <v>10.43449</v>
      </c>
      <c r="H1278">
        <v>16.465879999999999</v>
      </c>
      <c r="I1278">
        <v>90.1922</v>
      </c>
      <c r="J1278">
        <v>1.9848129999999999</v>
      </c>
      <c r="K1278">
        <v>4.3755680000000003</v>
      </c>
      <c r="L1278">
        <v>6.0313970000000001</v>
      </c>
      <c r="M1278">
        <v>7.6872259999999999</v>
      </c>
      <c r="N1278">
        <v>10.07798</v>
      </c>
      <c r="O1278">
        <v>9073</v>
      </c>
      <c r="P1278" t="s">
        <v>58</v>
      </c>
      <c r="Q1278" t="s">
        <v>60</v>
      </c>
      <c r="R1278" t="s">
        <v>66</v>
      </c>
    </row>
    <row r="1279" spans="1:18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0.47764210000000001</v>
      </c>
      <c r="H1279">
        <v>0.62053919999999996</v>
      </c>
      <c r="I1279">
        <v>91.287099999999995</v>
      </c>
      <c r="J1279">
        <v>1.01916E-2</v>
      </c>
      <c r="K1279">
        <v>8.8594999999999993E-2</v>
      </c>
      <c r="L1279">
        <v>0.142897</v>
      </c>
      <c r="M1279">
        <v>0.19719909999999999</v>
      </c>
      <c r="N1279">
        <v>0.27560249999999997</v>
      </c>
      <c r="O1279">
        <v>12598</v>
      </c>
      <c r="P1279" t="s">
        <v>58</v>
      </c>
      <c r="Q1279" t="s">
        <v>60</v>
      </c>
      <c r="R1279" t="s">
        <v>66</v>
      </c>
    </row>
    <row r="1280" spans="1:18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1.954359</v>
      </c>
      <c r="H1280">
        <v>2.5390489999999999</v>
      </c>
      <c r="I1280">
        <v>91.287099999999995</v>
      </c>
      <c r="J1280">
        <v>4.1700599999999997E-2</v>
      </c>
      <c r="K1280">
        <v>0.36250270000000001</v>
      </c>
      <c r="L1280">
        <v>0.58468920000000002</v>
      </c>
      <c r="M1280">
        <v>0.80687569999999997</v>
      </c>
      <c r="N1280">
        <v>1.127678</v>
      </c>
      <c r="O1280">
        <v>12598</v>
      </c>
      <c r="P1280" t="s">
        <v>58</v>
      </c>
      <c r="Q1280" t="s">
        <v>60</v>
      </c>
      <c r="R1280" t="s">
        <v>66</v>
      </c>
    </row>
    <row r="1281" spans="1:18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1.674671</v>
      </c>
      <c r="H1281">
        <v>2.1756859999999998</v>
      </c>
      <c r="I1281">
        <v>91.287099999999995</v>
      </c>
      <c r="J1281">
        <v>3.5732899999999998E-2</v>
      </c>
      <c r="K1281">
        <v>0.31062499999999998</v>
      </c>
      <c r="L1281">
        <v>0.50101439999999997</v>
      </c>
      <c r="M1281">
        <v>0.69140389999999996</v>
      </c>
      <c r="N1281">
        <v>0.96629600000000004</v>
      </c>
      <c r="O1281">
        <v>12598</v>
      </c>
      <c r="P1281" t="s">
        <v>58</v>
      </c>
      <c r="Q1281" t="s">
        <v>60</v>
      </c>
      <c r="R1281" t="s">
        <v>66</v>
      </c>
    </row>
    <row r="1282" spans="1:18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24.621020000000001</v>
      </c>
      <c r="H1282">
        <v>31.986940000000001</v>
      </c>
      <c r="I1282">
        <v>91.287099999999995</v>
      </c>
      <c r="J1282">
        <v>0.52534449999999999</v>
      </c>
      <c r="K1282">
        <v>4.5668090000000001</v>
      </c>
      <c r="L1282">
        <v>7.3659140000000001</v>
      </c>
      <c r="M1282">
        <v>10.16502</v>
      </c>
      <c r="N1282">
        <v>14.206480000000001</v>
      </c>
      <c r="O1282">
        <v>12598</v>
      </c>
      <c r="P1282" t="s">
        <v>58</v>
      </c>
      <c r="Q1282" t="s">
        <v>60</v>
      </c>
      <c r="R1282" t="s">
        <v>66</v>
      </c>
    </row>
    <row r="1283" spans="1:18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0.38488899999999998</v>
      </c>
      <c r="H1283">
        <v>0.52993999999999997</v>
      </c>
      <c r="I1283">
        <v>90.828699999999998</v>
      </c>
      <c r="J1283">
        <v>2.6322399999999999E-2</v>
      </c>
      <c r="K1283">
        <v>9.6468200000000004E-2</v>
      </c>
      <c r="L1283">
        <v>0.14505100000000001</v>
      </c>
      <c r="M1283">
        <v>0.19363379999999999</v>
      </c>
      <c r="N1283">
        <v>0.2637796</v>
      </c>
      <c r="O1283">
        <v>21671</v>
      </c>
      <c r="P1283" t="s">
        <v>58</v>
      </c>
      <c r="Q1283" t="s">
        <v>60</v>
      </c>
    </row>
    <row r="1284" spans="1:18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1.6390910000000001</v>
      </c>
      <c r="H1284">
        <v>2.2568069999999998</v>
      </c>
      <c r="I1284">
        <v>90.828699999999998</v>
      </c>
      <c r="J1284">
        <v>0.1120966</v>
      </c>
      <c r="K1284">
        <v>0.41082020000000002</v>
      </c>
      <c r="L1284">
        <v>0.61771520000000002</v>
      </c>
      <c r="M1284">
        <v>0.82461030000000002</v>
      </c>
      <c r="N1284">
        <v>1.1233340000000001</v>
      </c>
      <c r="O1284">
        <v>21671</v>
      </c>
      <c r="P1284" t="s">
        <v>58</v>
      </c>
      <c r="Q1284" t="s">
        <v>60</v>
      </c>
    </row>
    <row r="1285" spans="1:18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1.370822</v>
      </c>
      <c r="H1285">
        <v>1.887437</v>
      </c>
      <c r="I1285">
        <v>90.828699999999998</v>
      </c>
      <c r="J1285">
        <v>9.3749799999999994E-2</v>
      </c>
      <c r="K1285">
        <v>0.34358149999999998</v>
      </c>
      <c r="L1285">
        <v>0.51661409999999997</v>
      </c>
      <c r="M1285">
        <v>0.6896468</v>
      </c>
      <c r="N1285">
        <v>0.93947849999999999</v>
      </c>
      <c r="O1285">
        <v>21671</v>
      </c>
      <c r="P1285" t="s">
        <v>58</v>
      </c>
      <c r="Q1285" t="s">
        <v>60</v>
      </c>
    </row>
    <row r="1286" spans="1:18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35.52075</v>
      </c>
      <c r="H1286">
        <v>48.907260000000001</v>
      </c>
      <c r="I1286">
        <v>90.828699999999998</v>
      </c>
      <c r="J1286">
        <v>2.429246</v>
      </c>
      <c r="K1286">
        <v>8.9028840000000002</v>
      </c>
      <c r="L1286">
        <v>13.386509999999999</v>
      </c>
      <c r="M1286">
        <v>17.87013</v>
      </c>
      <c r="N1286">
        <v>24.343769999999999</v>
      </c>
      <c r="O1286">
        <v>21671</v>
      </c>
      <c r="P1286" t="s">
        <v>58</v>
      </c>
      <c r="Q1286" t="s">
        <v>60</v>
      </c>
    </row>
    <row r="1287" spans="1:18" x14ac:dyDescent="0.25">
      <c r="A1287" t="s">
        <v>30</v>
      </c>
      <c r="B1287" t="s">
        <v>38</v>
      </c>
      <c r="C1287" t="s">
        <v>48</v>
      </c>
      <c r="D1287" t="s">
        <v>57</v>
      </c>
      <c r="E1287">
        <v>16</v>
      </c>
      <c r="F1287" t="str">
        <f t="shared" si="20"/>
        <v>Average Per Ton1-in-10July Monthly System Peak Day100% Cycling16</v>
      </c>
      <c r="G1287">
        <v>0.25696639999999998</v>
      </c>
      <c r="H1287">
        <v>0.40678999999999998</v>
      </c>
      <c r="I1287">
        <v>89.521900000000002</v>
      </c>
      <c r="J1287">
        <v>5.0560399999999998E-2</v>
      </c>
      <c r="K1287">
        <v>0.10920589999999999</v>
      </c>
      <c r="L1287">
        <v>0.1498235</v>
      </c>
      <c r="M1287">
        <v>0.1904412</v>
      </c>
      <c r="N1287">
        <v>0.24908659999999999</v>
      </c>
      <c r="O1287">
        <v>9073</v>
      </c>
      <c r="P1287" t="s">
        <v>58</v>
      </c>
      <c r="Q1287" t="s">
        <v>60</v>
      </c>
      <c r="R1287" t="s">
        <v>67</v>
      </c>
    </row>
    <row r="1288" spans="1:18" x14ac:dyDescent="0.25">
      <c r="A1288" t="s">
        <v>28</v>
      </c>
      <c r="B1288" t="s">
        <v>38</v>
      </c>
      <c r="C1288" t="s">
        <v>48</v>
      </c>
      <c r="D1288" t="s">
        <v>57</v>
      </c>
      <c r="E1288">
        <v>16</v>
      </c>
      <c r="F1288" t="str">
        <f t="shared" si="20"/>
        <v>Average Per Premise1-in-10July Monthly System Peak Day100% Cycling16</v>
      </c>
      <c r="G1288">
        <v>1.1538790000000001</v>
      </c>
      <c r="H1288">
        <v>1.8266450000000001</v>
      </c>
      <c r="I1288">
        <v>89.521900000000002</v>
      </c>
      <c r="J1288">
        <v>0.22703599999999999</v>
      </c>
      <c r="K1288">
        <v>0.4903768</v>
      </c>
      <c r="L1288">
        <v>0.67276590000000003</v>
      </c>
      <c r="M1288">
        <v>0.85515490000000005</v>
      </c>
      <c r="N1288">
        <v>1.1184959999999999</v>
      </c>
      <c r="O1288">
        <v>9073</v>
      </c>
      <c r="P1288" t="s">
        <v>58</v>
      </c>
      <c r="Q1288" t="s">
        <v>60</v>
      </c>
      <c r="R1288" t="s">
        <v>67</v>
      </c>
    </row>
    <row r="1289" spans="1:18" x14ac:dyDescent="0.25">
      <c r="A1289" t="s">
        <v>29</v>
      </c>
      <c r="B1289" t="s">
        <v>38</v>
      </c>
      <c r="C1289" t="s">
        <v>48</v>
      </c>
      <c r="D1289" t="s">
        <v>57</v>
      </c>
      <c r="E1289">
        <v>16</v>
      </c>
      <c r="F1289" t="str">
        <f t="shared" si="20"/>
        <v>Average Per Device1-in-10July Monthly System Peak Day100% Cycling16</v>
      </c>
      <c r="G1289">
        <v>0.93391150000000001</v>
      </c>
      <c r="H1289">
        <v>1.478426</v>
      </c>
      <c r="I1289">
        <v>89.521900000000002</v>
      </c>
      <c r="J1289">
        <v>0.18375530000000001</v>
      </c>
      <c r="K1289">
        <v>0.39689459999999999</v>
      </c>
      <c r="L1289">
        <v>0.54451430000000001</v>
      </c>
      <c r="M1289">
        <v>0.69213389999999997</v>
      </c>
      <c r="N1289">
        <v>0.9052732</v>
      </c>
      <c r="O1289">
        <v>9073</v>
      </c>
      <c r="P1289" t="s">
        <v>58</v>
      </c>
      <c r="Q1289" t="s">
        <v>60</v>
      </c>
      <c r="R1289" t="s">
        <v>67</v>
      </c>
    </row>
    <row r="1290" spans="1:18" x14ac:dyDescent="0.25">
      <c r="A1290" t="s">
        <v>43</v>
      </c>
      <c r="B1290" t="s">
        <v>38</v>
      </c>
      <c r="C1290" t="s">
        <v>48</v>
      </c>
      <c r="D1290" t="s">
        <v>57</v>
      </c>
      <c r="E1290">
        <v>16</v>
      </c>
      <c r="F1290" t="str">
        <f t="shared" si="20"/>
        <v>Aggregate1-in-10July Monthly System Peak Day100% Cycling16</v>
      </c>
      <c r="G1290">
        <v>10.469150000000001</v>
      </c>
      <c r="H1290">
        <v>16.573149999999998</v>
      </c>
      <c r="I1290">
        <v>89.521900000000002</v>
      </c>
      <c r="J1290">
        <v>2.0598969999999999</v>
      </c>
      <c r="K1290">
        <v>4.4491889999999996</v>
      </c>
      <c r="L1290">
        <v>6.1040049999999999</v>
      </c>
      <c r="M1290">
        <v>7.7588210000000002</v>
      </c>
      <c r="N1290">
        <v>10.148110000000001</v>
      </c>
      <c r="O1290">
        <v>9073</v>
      </c>
      <c r="P1290" t="s">
        <v>58</v>
      </c>
      <c r="Q1290" t="s">
        <v>60</v>
      </c>
      <c r="R1290" t="s">
        <v>67</v>
      </c>
    </row>
    <row r="1291" spans="1:18" x14ac:dyDescent="0.25">
      <c r="A1291" t="s">
        <v>30</v>
      </c>
      <c r="B1291" t="s">
        <v>38</v>
      </c>
      <c r="C1291" t="s">
        <v>48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0.47861009999999998</v>
      </c>
      <c r="H1291">
        <v>0.62196870000000004</v>
      </c>
      <c r="I1291">
        <v>90.626900000000006</v>
      </c>
      <c r="J1291">
        <v>1.0675199999999999E-2</v>
      </c>
      <c r="K1291">
        <v>8.9065699999999998E-2</v>
      </c>
      <c r="L1291">
        <v>0.1433586</v>
      </c>
      <c r="M1291">
        <v>0.19765160000000001</v>
      </c>
      <c r="N1291">
        <v>0.27604200000000001</v>
      </c>
      <c r="O1291">
        <v>12598</v>
      </c>
      <c r="P1291" t="s">
        <v>58</v>
      </c>
      <c r="Q1291" t="s">
        <v>60</v>
      </c>
      <c r="R1291" t="s">
        <v>67</v>
      </c>
    </row>
    <row r="1292" spans="1:18" x14ac:dyDescent="0.25">
      <c r="A1292" t="s">
        <v>28</v>
      </c>
      <c r="B1292" t="s">
        <v>38</v>
      </c>
      <c r="C1292" t="s">
        <v>48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1.9583200000000001</v>
      </c>
      <c r="H1292">
        <v>2.5448979999999999</v>
      </c>
      <c r="I1292">
        <v>90.626900000000006</v>
      </c>
      <c r="J1292">
        <v>4.3679700000000002E-2</v>
      </c>
      <c r="K1292">
        <v>0.36442829999999998</v>
      </c>
      <c r="L1292">
        <v>0.58657780000000004</v>
      </c>
      <c r="M1292">
        <v>0.80872750000000004</v>
      </c>
      <c r="N1292">
        <v>1.1294759999999999</v>
      </c>
      <c r="O1292">
        <v>12598</v>
      </c>
      <c r="P1292" t="s">
        <v>58</v>
      </c>
      <c r="Q1292" t="s">
        <v>60</v>
      </c>
      <c r="R1292" t="s">
        <v>67</v>
      </c>
    </row>
    <row r="1293" spans="1:18" x14ac:dyDescent="0.25">
      <c r="A1293" t="s">
        <v>29</v>
      </c>
      <c r="B1293" t="s">
        <v>38</v>
      </c>
      <c r="C1293" t="s">
        <v>48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1.6780649999999999</v>
      </c>
      <c r="H1293">
        <v>2.180698</v>
      </c>
      <c r="I1293">
        <v>90.626900000000006</v>
      </c>
      <c r="J1293">
        <v>3.7428700000000002E-2</v>
      </c>
      <c r="K1293">
        <v>0.31227500000000002</v>
      </c>
      <c r="L1293">
        <v>0.50263279999999999</v>
      </c>
      <c r="M1293">
        <v>0.69299060000000001</v>
      </c>
      <c r="N1293">
        <v>0.96783699999999995</v>
      </c>
      <c r="O1293">
        <v>12598</v>
      </c>
      <c r="P1293" t="s">
        <v>58</v>
      </c>
      <c r="Q1293" t="s">
        <v>60</v>
      </c>
      <c r="R1293" t="s">
        <v>67</v>
      </c>
    </row>
    <row r="1294" spans="1:18" x14ac:dyDescent="0.25">
      <c r="A1294" t="s">
        <v>43</v>
      </c>
      <c r="B1294" t="s">
        <v>38</v>
      </c>
      <c r="C1294" t="s">
        <v>48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24.670919999999999</v>
      </c>
      <c r="H1294">
        <v>32.06062</v>
      </c>
      <c r="I1294">
        <v>90.626900000000006</v>
      </c>
      <c r="J1294">
        <v>0.55027619999999999</v>
      </c>
      <c r="K1294">
        <v>4.5910679999999999</v>
      </c>
      <c r="L1294">
        <v>7.3897079999999997</v>
      </c>
      <c r="M1294">
        <v>10.18835</v>
      </c>
      <c r="N1294">
        <v>14.229139999999999</v>
      </c>
      <c r="O1294">
        <v>12598</v>
      </c>
      <c r="P1294" t="s">
        <v>58</v>
      </c>
      <c r="Q1294" t="s">
        <v>60</v>
      </c>
      <c r="R1294" t="s">
        <v>67</v>
      </c>
    </row>
    <row r="1295" spans="1:18" x14ac:dyDescent="0.25">
      <c r="A1295" t="s">
        <v>30</v>
      </c>
      <c r="B1295" t="s">
        <v>38</v>
      </c>
      <c r="C1295" t="s">
        <v>48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0.38580789999999998</v>
      </c>
      <c r="H1295">
        <v>0.53187340000000005</v>
      </c>
      <c r="I1295">
        <v>90.164199999999994</v>
      </c>
      <c r="J1295">
        <v>2.7375199999999999E-2</v>
      </c>
      <c r="K1295">
        <v>9.7498399999999999E-2</v>
      </c>
      <c r="L1295">
        <v>0.14606549999999999</v>
      </c>
      <c r="M1295">
        <v>0.19463259999999999</v>
      </c>
      <c r="N1295">
        <v>0.26475579999999999</v>
      </c>
      <c r="O1295">
        <v>21671</v>
      </c>
      <c r="P1295" t="s">
        <v>58</v>
      </c>
      <c r="Q1295" t="s">
        <v>60</v>
      </c>
    </row>
    <row r="1296" spans="1:18" x14ac:dyDescent="0.25">
      <c r="A1296" t="s">
        <v>28</v>
      </c>
      <c r="B1296" t="s">
        <v>38</v>
      </c>
      <c r="C1296" t="s">
        <v>48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1.643005</v>
      </c>
      <c r="H1296">
        <v>2.2650399999999999</v>
      </c>
      <c r="I1296">
        <v>90.164199999999994</v>
      </c>
      <c r="J1296">
        <v>0.11658010000000001</v>
      </c>
      <c r="K1296">
        <v>0.4152073</v>
      </c>
      <c r="L1296">
        <v>0.62203560000000002</v>
      </c>
      <c r="M1296">
        <v>0.82886400000000005</v>
      </c>
      <c r="N1296">
        <v>1.127491</v>
      </c>
      <c r="O1296">
        <v>21671</v>
      </c>
      <c r="P1296" t="s">
        <v>58</v>
      </c>
      <c r="Q1296" t="s">
        <v>60</v>
      </c>
    </row>
    <row r="1297" spans="1:18" x14ac:dyDescent="0.25">
      <c r="A1297" t="s">
        <v>29</v>
      </c>
      <c r="B1297" t="s">
        <v>38</v>
      </c>
      <c r="C1297" t="s">
        <v>48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1.3740950000000001</v>
      </c>
      <c r="H1297">
        <v>1.894323</v>
      </c>
      <c r="I1297">
        <v>90.164199999999994</v>
      </c>
      <c r="J1297">
        <v>9.7499500000000003E-2</v>
      </c>
      <c r="K1297">
        <v>0.34725060000000002</v>
      </c>
      <c r="L1297">
        <v>0.52022749999999995</v>
      </c>
      <c r="M1297">
        <v>0.69320440000000005</v>
      </c>
      <c r="N1297">
        <v>0.94295549999999995</v>
      </c>
      <c r="O1297">
        <v>21671</v>
      </c>
      <c r="P1297" t="s">
        <v>58</v>
      </c>
      <c r="Q1297" t="s">
        <v>60</v>
      </c>
    </row>
    <row r="1298" spans="1:18" x14ac:dyDescent="0.25">
      <c r="A1298" t="s">
        <v>43</v>
      </c>
      <c r="B1298" t="s">
        <v>38</v>
      </c>
      <c r="C1298" t="s">
        <v>48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35.605559999999997</v>
      </c>
      <c r="H1298">
        <v>49.08569</v>
      </c>
      <c r="I1298">
        <v>90.164199999999994</v>
      </c>
      <c r="J1298">
        <v>2.5264069999999998</v>
      </c>
      <c r="K1298">
        <v>8.9979580000000006</v>
      </c>
      <c r="L1298">
        <v>13.480130000000001</v>
      </c>
      <c r="M1298">
        <v>17.962309999999999</v>
      </c>
      <c r="N1298">
        <v>24.433859999999999</v>
      </c>
      <c r="O1298">
        <v>21671</v>
      </c>
      <c r="P1298" t="s">
        <v>58</v>
      </c>
      <c r="Q1298" t="s">
        <v>60</v>
      </c>
    </row>
    <row r="1299" spans="1:18" x14ac:dyDescent="0.25">
      <c r="A1299" t="s">
        <v>30</v>
      </c>
      <c r="B1299" t="s">
        <v>38</v>
      </c>
      <c r="C1299" t="s">
        <v>49</v>
      </c>
      <c r="D1299" t="s">
        <v>57</v>
      </c>
      <c r="E1299">
        <v>16</v>
      </c>
      <c r="F1299" t="str">
        <f t="shared" si="20"/>
        <v>Average Per Ton1-in-10June Monthly System Peak Day100% Cycling16</v>
      </c>
      <c r="G1299">
        <v>0.23483129999999999</v>
      </c>
      <c r="H1299">
        <v>0.3382849</v>
      </c>
      <c r="I1299">
        <v>85.730099999999993</v>
      </c>
      <c r="J1299">
        <v>3.9839999999999998E-4</v>
      </c>
      <c r="K1299">
        <v>6.12843E-2</v>
      </c>
      <c r="L1299">
        <v>0.10345360000000001</v>
      </c>
      <c r="M1299">
        <v>0.1456229</v>
      </c>
      <c r="N1299">
        <v>0.20650879999999999</v>
      </c>
      <c r="O1299">
        <v>9073</v>
      </c>
      <c r="P1299" t="s">
        <v>58</v>
      </c>
      <c r="Q1299" t="s">
        <v>60</v>
      </c>
      <c r="R1299" t="s">
        <v>68</v>
      </c>
    </row>
    <row r="1300" spans="1:18" x14ac:dyDescent="0.25">
      <c r="A1300" t="s">
        <v>28</v>
      </c>
      <c r="B1300" t="s">
        <v>38</v>
      </c>
      <c r="C1300" t="s">
        <v>49</v>
      </c>
      <c r="D1300" t="s">
        <v>57</v>
      </c>
      <c r="E1300">
        <v>16</v>
      </c>
      <c r="F1300" t="str">
        <f t="shared" si="20"/>
        <v>Average Per Premise1-in-10June Monthly System Peak Day100% Cycling16</v>
      </c>
      <c r="G1300">
        <v>1.054484</v>
      </c>
      <c r="H1300">
        <v>1.519031</v>
      </c>
      <c r="I1300">
        <v>85.730099999999993</v>
      </c>
      <c r="J1300">
        <v>1.7891000000000001E-3</v>
      </c>
      <c r="K1300">
        <v>0.27519009999999999</v>
      </c>
      <c r="L1300">
        <v>0.46454689999999998</v>
      </c>
      <c r="M1300">
        <v>0.65390360000000003</v>
      </c>
      <c r="N1300">
        <v>0.92730469999999998</v>
      </c>
      <c r="O1300">
        <v>9073</v>
      </c>
      <c r="P1300" t="s">
        <v>58</v>
      </c>
      <c r="Q1300" t="s">
        <v>60</v>
      </c>
      <c r="R1300" t="s">
        <v>68</v>
      </c>
    </row>
    <row r="1301" spans="1:18" x14ac:dyDescent="0.25">
      <c r="A1301" t="s">
        <v>29</v>
      </c>
      <c r="B1301" t="s">
        <v>38</v>
      </c>
      <c r="C1301" t="s">
        <v>49</v>
      </c>
      <c r="D1301" t="s">
        <v>57</v>
      </c>
      <c r="E1301">
        <v>16</v>
      </c>
      <c r="F1301" t="str">
        <f t="shared" si="20"/>
        <v>Average Per Device1-in-10June Monthly System Peak Day100% Cycling16</v>
      </c>
      <c r="G1301">
        <v>0.85346429999999995</v>
      </c>
      <c r="H1301">
        <v>1.2294529999999999</v>
      </c>
      <c r="I1301">
        <v>85.730099999999993</v>
      </c>
      <c r="J1301">
        <v>1.4480000000000001E-3</v>
      </c>
      <c r="K1301">
        <v>0.2227297</v>
      </c>
      <c r="L1301">
        <v>0.37598880000000001</v>
      </c>
      <c r="M1301">
        <v>0.52924780000000005</v>
      </c>
      <c r="N1301">
        <v>0.75052949999999996</v>
      </c>
      <c r="O1301">
        <v>9073</v>
      </c>
      <c r="P1301" t="s">
        <v>58</v>
      </c>
      <c r="Q1301" t="s">
        <v>60</v>
      </c>
      <c r="R1301" t="s">
        <v>68</v>
      </c>
    </row>
    <row r="1302" spans="1:18" x14ac:dyDescent="0.25">
      <c r="A1302" t="s">
        <v>43</v>
      </c>
      <c r="B1302" t="s">
        <v>38</v>
      </c>
      <c r="C1302" t="s">
        <v>49</v>
      </c>
      <c r="D1302" t="s">
        <v>57</v>
      </c>
      <c r="E1302">
        <v>16</v>
      </c>
      <c r="F1302" t="str">
        <f t="shared" si="20"/>
        <v>Aggregate1-in-10June Monthly System Peak Day100% Cycling16</v>
      </c>
      <c r="G1302">
        <v>9.5673349999999999</v>
      </c>
      <c r="H1302">
        <v>13.782170000000001</v>
      </c>
      <c r="I1302">
        <v>85.730099999999993</v>
      </c>
      <c r="J1302">
        <v>1.6232400000000001E-2</v>
      </c>
      <c r="K1302">
        <v>2.4967999999999999</v>
      </c>
      <c r="L1302">
        <v>4.2148339999999997</v>
      </c>
      <c r="M1302">
        <v>5.9328669999999999</v>
      </c>
      <c r="N1302">
        <v>8.4134349999999998</v>
      </c>
      <c r="O1302">
        <v>9073</v>
      </c>
      <c r="P1302" t="s">
        <v>58</v>
      </c>
      <c r="Q1302" t="s">
        <v>60</v>
      </c>
      <c r="R1302" t="s">
        <v>68</v>
      </c>
    </row>
    <row r="1303" spans="1:18" x14ac:dyDescent="0.25">
      <c r="A1303" t="s">
        <v>30</v>
      </c>
      <c r="B1303" t="s">
        <v>38</v>
      </c>
      <c r="C1303" t="s">
        <v>49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0.43641289999999999</v>
      </c>
      <c r="H1303">
        <v>0.55964809999999998</v>
      </c>
      <c r="I1303">
        <v>86.607900000000001</v>
      </c>
      <c r="J1303">
        <v>-1.31018E-2</v>
      </c>
      <c r="K1303">
        <v>6.7447199999999999E-2</v>
      </c>
      <c r="L1303">
        <v>0.1232352</v>
      </c>
      <c r="M1303">
        <v>0.17902319999999999</v>
      </c>
      <c r="N1303">
        <v>0.25957219999999998</v>
      </c>
      <c r="O1303">
        <v>12598</v>
      </c>
      <c r="P1303" t="s">
        <v>58</v>
      </c>
      <c r="Q1303" t="s">
        <v>60</v>
      </c>
      <c r="R1303" t="s">
        <v>68</v>
      </c>
    </row>
    <row r="1304" spans="1:18" x14ac:dyDescent="0.25">
      <c r="A1304" t="s">
        <v>28</v>
      </c>
      <c r="B1304" t="s">
        <v>38</v>
      </c>
      <c r="C1304" t="s">
        <v>49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1.7856620000000001</v>
      </c>
      <c r="H1304">
        <v>2.2899020000000001</v>
      </c>
      <c r="I1304">
        <v>86.607900000000001</v>
      </c>
      <c r="J1304">
        <v>-5.36084E-2</v>
      </c>
      <c r="K1304">
        <v>0.27597250000000001</v>
      </c>
      <c r="L1304">
        <v>0.5042392</v>
      </c>
      <c r="M1304">
        <v>0.73250590000000004</v>
      </c>
      <c r="N1304">
        <v>1.062087</v>
      </c>
      <c r="O1304">
        <v>12598</v>
      </c>
      <c r="P1304" t="s">
        <v>58</v>
      </c>
      <c r="Q1304" t="s">
        <v>60</v>
      </c>
      <c r="R1304" t="s">
        <v>68</v>
      </c>
    </row>
    <row r="1305" spans="1:18" x14ac:dyDescent="0.25">
      <c r="A1305" t="s">
        <v>29</v>
      </c>
      <c r="B1305" t="s">
        <v>38</v>
      </c>
      <c r="C1305" t="s">
        <v>49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1.5301169999999999</v>
      </c>
      <c r="H1305">
        <v>1.962194</v>
      </c>
      <c r="I1305">
        <v>86.607900000000001</v>
      </c>
      <c r="J1305">
        <v>-4.5936499999999998E-2</v>
      </c>
      <c r="K1305">
        <v>0.2364781</v>
      </c>
      <c r="L1305">
        <v>0.43207770000000001</v>
      </c>
      <c r="M1305">
        <v>0.62767709999999999</v>
      </c>
      <c r="N1305">
        <v>0.91009169999999995</v>
      </c>
      <c r="O1305">
        <v>12598</v>
      </c>
      <c r="P1305" t="s">
        <v>58</v>
      </c>
      <c r="Q1305" t="s">
        <v>60</v>
      </c>
      <c r="R1305" t="s">
        <v>68</v>
      </c>
    </row>
    <row r="1306" spans="1:18" x14ac:dyDescent="0.25">
      <c r="A1306" t="s">
        <v>43</v>
      </c>
      <c r="B1306" t="s">
        <v>38</v>
      </c>
      <c r="C1306" t="s">
        <v>49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22.49577</v>
      </c>
      <c r="H1306">
        <v>28.848179999999999</v>
      </c>
      <c r="I1306">
        <v>86.607900000000001</v>
      </c>
      <c r="J1306">
        <v>-0.67535820000000002</v>
      </c>
      <c r="K1306">
        <v>3.476702</v>
      </c>
      <c r="L1306">
        <v>6.3524060000000002</v>
      </c>
      <c r="M1306">
        <v>9.2281089999999999</v>
      </c>
      <c r="N1306">
        <v>13.38017</v>
      </c>
      <c r="O1306">
        <v>12598</v>
      </c>
      <c r="P1306" t="s">
        <v>58</v>
      </c>
      <c r="Q1306" t="s">
        <v>60</v>
      </c>
      <c r="R1306" t="s">
        <v>68</v>
      </c>
    </row>
    <row r="1307" spans="1:18" x14ac:dyDescent="0.25">
      <c r="A1307" t="s">
        <v>30</v>
      </c>
      <c r="B1307" t="s">
        <v>38</v>
      </c>
      <c r="C1307" t="s">
        <v>49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0.35201070000000001</v>
      </c>
      <c r="H1307">
        <v>0.46696330000000003</v>
      </c>
      <c r="I1307">
        <v>86.240300000000005</v>
      </c>
      <c r="J1307">
        <v>-7.4492999999999998E-3</v>
      </c>
      <c r="K1307">
        <v>6.4866800000000002E-2</v>
      </c>
      <c r="L1307">
        <v>0.1149526</v>
      </c>
      <c r="M1307">
        <v>0.1650385</v>
      </c>
      <c r="N1307">
        <v>0.2373545</v>
      </c>
      <c r="O1307">
        <v>21671</v>
      </c>
      <c r="P1307" t="s">
        <v>58</v>
      </c>
      <c r="Q1307" t="s">
        <v>60</v>
      </c>
    </row>
    <row r="1308" spans="1:18" x14ac:dyDescent="0.25">
      <c r="A1308" t="s">
        <v>28</v>
      </c>
      <c r="B1308" t="s">
        <v>38</v>
      </c>
      <c r="C1308" t="s">
        <v>49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1.4990760000000001</v>
      </c>
      <c r="H1308">
        <v>1.9886140000000001</v>
      </c>
      <c r="I1308">
        <v>86.240300000000005</v>
      </c>
      <c r="J1308">
        <v>-3.1723399999999999E-2</v>
      </c>
      <c r="K1308">
        <v>0.27624219999999999</v>
      </c>
      <c r="L1308">
        <v>0.48953829999999998</v>
      </c>
      <c r="M1308">
        <v>0.70283430000000002</v>
      </c>
      <c r="N1308">
        <v>1.0107999999999999</v>
      </c>
      <c r="O1308">
        <v>21671</v>
      </c>
      <c r="P1308" t="s">
        <v>58</v>
      </c>
      <c r="Q1308" t="s">
        <v>60</v>
      </c>
    </row>
    <row r="1309" spans="1:18" x14ac:dyDescent="0.25">
      <c r="A1309" t="s">
        <v>29</v>
      </c>
      <c r="B1309" t="s">
        <v>38</v>
      </c>
      <c r="C1309" t="s">
        <v>49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1.2537229999999999</v>
      </c>
      <c r="H1309">
        <v>1.6631389999999999</v>
      </c>
      <c r="I1309">
        <v>86.240300000000005</v>
      </c>
      <c r="J1309">
        <v>-2.6531300000000001E-2</v>
      </c>
      <c r="K1309">
        <v>0.23102980000000001</v>
      </c>
      <c r="L1309">
        <v>0.4094159</v>
      </c>
      <c r="M1309">
        <v>0.58780189999999999</v>
      </c>
      <c r="N1309">
        <v>0.84536299999999998</v>
      </c>
      <c r="O1309">
        <v>21671</v>
      </c>
      <c r="P1309" t="s">
        <v>58</v>
      </c>
      <c r="Q1309" t="s">
        <v>60</v>
      </c>
    </row>
    <row r="1310" spans="1:18" x14ac:dyDescent="0.25">
      <c r="A1310" t="s">
        <v>43</v>
      </c>
      <c r="B1310" t="s">
        <v>38</v>
      </c>
      <c r="C1310" t="s">
        <v>49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32.486469999999997</v>
      </c>
      <c r="H1310">
        <v>43.09525</v>
      </c>
      <c r="I1310">
        <v>86.240300000000005</v>
      </c>
      <c r="J1310">
        <v>-0.68747879999999995</v>
      </c>
      <c r="K1310">
        <v>5.9864449999999998</v>
      </c>
      <c r="L1310">
        <v>10.608779999999999</v>
      </c>
      <c r="M1310">
        <v>15.231120000000001</v>
      </c>
      <c r="N1310">
        <v>21.905049999999999</v>
      </c>
      <c r="O1310">
        <v>21671</v>
      </c>
      <c r="P1310" t="s">
        <v>58</v>
      </c>
      <c r="Q1310" t="s">
        <v>60</v>
      </c>
    </row>
    <row r="1311" spans="1:18" x14ac:dyDescent="0.25">
      <c r="A1311" t="s">
        <v>30</v>
      </c>
      <c r="B1311" t="s">
        <v>38</v>
      </c>
      <c r="C1311" t="s">
        <v>50</v>
      </c>
      <c r="D1311" t="s">
        <v>57</v>
      </c>
      <c r="E1311">
        <v>16</v>
      </c>
      <c r="F1311" t="str">
        <f t="shared" si="20"/>
        <v>Average Per Ton1-in-10May Monthly System Peak Day100% Cycling16</v>
      </c>
      <c r="G1311">
        <v>0.24681149999999999</v>
      </c>
      <c r="H1311">
        <v>0.37536180000000002</v>
      </c>
      <c r="I1311">
        <v>87.457499999999996</v>
      </c>
      <c r="J1311">
        <v>2.8110799999999998E-2</v>
      </c>
      <c r="K1311">
        <v>8.7451299999999996E-2</v>
      </c>
      <c r="L1311">
        <v>0.12855030000000001</v>
      </c>
      <c r="M1311">
        <v>0.16964940000000001</v>
      </c>
      <c r="N1311">
        <v>0.2289899</v>
      </c>
      <c r="O1311">
        <v>9073</v>
      </c>
      <c r="P1311" t="s">
        <v>58</v>
      </c>
      <c r="Q1311" t="s">
        <v>60</v>
      </c>
      <c r="R1311" t="s">
        <v>69</v>
      </c>
    </row>
    <row r="1312" spans="1:18" x14ac:dyDescent="0.25">
      <c r="A1312" t="s">
        <v>28</v>
      </c>
      <c r="B1312" t="s">
        <v>38</v>
      </c>
      <c r="C1312" t="s">
        <v>50</v>
      </c>
      <c r="D1312" t="s">
        <v>57</v>
      </c>
      <c r="E1312">
        <v>16</v>
      </c>
      <c r="F1312" t="str">
        <f t="shared" si="20"/>
        <v>Average Per Premise1-in-10May Monthly System Peak Day100% Cycling16</v>
      </c>
      <c r="G1312">
        <v>1.1082799999999999</v>
      </c>
      <c r="H1312">
        <v>1.685521</v>
      </c>
      <c r="I1312">
        <v>87.457499999999996</v>
      </c>
      <c r="J1312">
        <v>0.12622839999999999</v>
      </c>
      <c r="K1312">
        <v>0.39269029999999999</v>
      </c>
      <c r="L1312">
        <v>0.577241</v>
      </c>
      <c r="M1312">
        <v>0.76179169999999996</v>
      </c>
      <c r="N1312">
        <v>1.028254</v>
      </c>
      <c r="O1312">
        <v>9073</v>
      </c>
      <c r="P1312" t="s">
        <v>58</v>
      </c>
      <c r="Q1312" t="s">
        <v>60</v>
      </c>
      <c r="R1312" t="s">
        <v>69</v>
      </c>
    </row>
    <row r="1313" spans="1:18" x14ac:dyDescent="0.25">
      <c r="A1313" t="s">
        <v>29</v>
      </c>
      <c r="B1313" t="s">
        <v>38</v>
      </c>
      <c r="C1313" t="s">
        <v>50</v>
      </c>
      <c r="D1313" t="s">
        <v>57</v>
      </c>
      <c r="E1313">
        <v>16</v>
      </c>
      <c r="F1313" t="str">
        <f t="shared" si="20"/>
        <v>Average Per Device1-in-10May Monthly System Peak Day100% Cycling16</v>
      </c>
      <c r="G1313">
        <v>0.89700469999999999</v>
      </c>
      <c r="H1313">
        <v>1.364204</v>
      </c>
      <c r="I1313">
        <v>87.457499999999996</v>
      </c>
      <c r="J1313">
        <v>0.10216509999999999</v>
      </c>
      <c r="K1313">
        <v>0.31783040000000001</v>
      </c>
      <c r="L1313">
        <v>0.46719959999999999</v>
      </c>
      <c r="M1313">
        <v>0.61656880000000003</v>
      </c>
      <c r="N1313">
        <v>0.83223420000000004</v>
      </c>
      <c r="O1313">
        <v>9073</v>
      </c>
      <c r="P1313" t="s">
        <v>58</v>
      </c>
      <c r="Q1313" t="s">
        <v>60</v>
      </c>
      <c r="R1313" t="s">
        <v>69</v>
      </c>
    </row>
    <row r="1314" spans="1:18" x14ac:dyDescent="0.25">
      <c r="A1314" t="s">
        <v>43</v>
      </c>
      <c r="B1314" t="s">
        <v>38</v>
      </c>
      <c r="C1314" t="s">
        <v>50</v>
      </c>
      <c r="D1314" t="s">
        <v>57</v>
      </c>
      <c r="E1314">
        <v>16</v>
      </c>
      <c r="F1314" t="str">
        <f t="shared" si="20"/>
        <v>Aggregate1-in-10May Monthly System Peak Day100% Cycling16</v>
      </c>
      <c r="G1314">
        <v>10.05542</v>
      </c>
      <c r="H1314">
        <v>15.292730000000001</v>
      </c>
      <c r="I1314">
        <v>87.457499999999996</v>
      </c>
      <c r="J1314">
        <v>1.14527</v>
      </c>
      <c r="K1314">
        <v>3.5628790000000001</v>
      </c>
      <c r="L1314">
        <v>5.2373079999999996</v>
      </c>
      <c r="M1314">
        <v>6.9117360000000003</v>
      </c>
      <c r="N1314">
        <v>9.329345</v>
      </c>
      <c r="O1314">
        <v>9073</v>
      </c>
      <c r="P1314" t="s">
        <v>58</v>
      </c>
      <c r="Q1314" t="s">
        <v>60</v>
      </c>
      <c r="R1314" t="s">
        <v>69</v>
      </c>
    </row>
    <row r="1315" spans="1:18" x14ac:dyDescent="0.25">
      <c r="A1315" t="s">
        <v>30</v>
      </c>
      <c r="B1315" t="s">
        <v>38</v>
      </c>
      <c r="C1315" t="s">
        <v>50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0.45889039999999998</v>
      </c>
      <c r="H1315">
        <v>0.59284499999999996</v>
      </c>
      <c r="I1315">
        <v>88.222499999999997</v>
      </c>
      <c r="J1315">
        <v>2.4269999999999999E-4</v>
      </c>
      <c r="K1315">
        <v>7.9240699999999997E-2</v>
      </c>
      <c r="L1315">
        <v>0.1339545</v>
      </c>
      <c r="M1315">
        <v>0.18866830000000001</v>
      </c>
      <c r="N1315">
        <v>0.26766640000000003</v>
      </c>
      <c r="O1315">
        <v>12598</v>
      </c>
      <c r="P1315" t="s">
        <v>58</v>
      </c>
      <c r="Q1315" t="s">
        <v>60</v>
      </c>
      <c r="R1315" t="s">
        <v>69</v>
      </c>
    </row>
    <row r="1316" spans="1:18" x14ac:dyDescent="0.25">
      <c r="A1316" t="s">
        <v>28</v>
      </c>
      <c r="B1316" t="s">
        <v>38</v>
      </c>
      <c r="C1316" t="s">
        <v>50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1.8776330000000001</v>
      </c>
      <c r="H1316">
        <v>2.4257330000000001</v>
      </c>
      <c r="I1316">
        <v>88.222499999999997</v>
      </c>
      <c r="J1316">
        <v>9.9299999999999996E-4</v>
      </c>
      <c r="K1316">
        <v>0.32422790000000001</v>
      </c>
      <c r="L1316">
        <v>0.54809929999999996</v>
      </c>
      <c r="M1316">
        <v>0.77197070000000001</v>
      </c>
      <c r="N1316">
        <v>1.095205</v>
      </c>
      <c r="O1316">
        <v>12598</v>
      </c>
      <c r="P1316" t="s">
        <v>58</v>
      </c>
      <c r="Q1316" t="s">
        <v>60</v>
      </c>
      <c r="R1316" t="s">
        <v>69</v>
      </c>
    </row>
    <row r="1317" spans="1:18" x14ac:dyDescent="0.25">
      <c r="A1317" t="s">
        <v>29</v>
      </c>
      <c r="B1317" t="s">
        <v>38</v>
      </c>
      <c r="C1317" t="s">
        <v>50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1.6089260000000001</v>
      </c>
      <c r="H1317">
        <v>2.0785870000000002</v>
      </c>
      <c r="I1317">
        <v>88.222499999999997</v>
      </c>
      <c r="J1317">
        <v>8.5090000000000003E-4</v>
      </c>
      <c r="K1317">
        <v>0.27782770000000001</v>
      </c>
      <c r="L1317">
        <v>0.46966089999999999</v>
      </c>
      <c r="M1317">
        <v>0.66149420000000003</v>
      </c>
      <c r="N1317">
        <v>0.93847080000000005</v>
      </c>
      <c r="O1317">
        <v>12598</v>
      </c>
      <c r="P1317" t="s">
        <v>58</v>
      </c>
      <c r="Q1317" t="s">
        <v>60</v>
      </c>
      <c r="R1317" t="s">
        <v>69</v>
      </c>
    </row>
    <row r="1318" spans="1:18" x14ac:dyDescent="0.25">
      <c r="A1318" t="s">
        <v>43</v>
      </c>
      <c r="B1318" t="s">
        <v>38</v>
      </c>
      <c r="C1318" t="s">
        <v>50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23.654430000000001</v>
      </c>
      <c r="H1318">
        <v>30.559380000000001</v>
      </c>
      <c r="I1318">
        <v>88.222499999999997</v>
      </c>
      <c r="J1318">
        <v>1.25104E-2</v>
      </c>
      <c r="K1318">
        <v>4.0846229999999997</v>
      </c>
      <c r="L1318">
        <v>6.9049550000000002</v>
      </c>
      <c r="M1318">
        <v>9.7252869999999998</v>
      </c>
      <c r="N1318">
        <v>13.7974</v>
      </c>
      <c r="O1318">
        <v>12598</v>
      </c>
      <c r="P1318" t="s">
        <v>58</v>
      </c>
      <c r="Q1318" t="s">
        <v>60</v>
      </c>
      <c r="R1318" t="s">
        <v>69</v>
      </c>
    </row>
    <row r="1319" spans="1:18" x14ac:dyDescent="0.25">
      <c r="A1319" t="s">
        <v>30</v>
      </c>
      <c r="B1319" t="s">
        <v>38</v>
      </c>
      <c r="C1319" t="s">
        <v>50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0.37009300000000001</v>
      </c>
      <c r="H1319">
        <v>0.50178480000000003</v>
      </c>
      <c r="I1319">
        <v>87.902199999999993</v>
      </c>
      <c r="J1319">
        <v>1.1911100000000001E-2</v>
      </c>
      <c r="K1319">
        <v>8.2678500000000002E-2</v>
      </c>
      <c r="L1319">
        <v>0.1316918</v>
      </c>
      <c r="M1319">
        <v>0.18070510000000001</v>
      </c>
      <c r="N1319">
        <v>0.25147249999999999</v>
      </c>
      <c r="O1319">
        <v>21671</v>
      </c>
      <c r="P1319" t="s">
        <v>58</v>
      </c>
      <c r="Q1319" t="s">
        <v>60</v>
      </c>
    </row>
    <row r="1320" spans="1:18" x14ac:dyDescent="0.25">
      <c r="A1320" t="s">
        <v>28</v>
      </c>
      <c r="B1320" t="s">
        <v>38</v>
      </c>
      <c r="C1320" t="s">
        <v>50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1.5760810000000001</v>
      </c>
      <c r="H1320">
        <v>2.1369050000000001</v>
      </c>
      <c r="I1320">
        <v>87.902199999999993</v>
      </c>
      <c r="J1320">
        <v>5.0724600000000002E-2</v>
      </c>
      <c r="K1320">
        <v>0.3520953</v>
      </c>
      <c r="L1320">
        <v>0.56082379999999998</v>
      </c>
      <c r="M1320">
        <v>0.76955220000000002</v>
      </c>
      <c r="N1320">
        <v>1.0709230000000001</v>
      </c>
      <c r="O1320">
        <v>21671</v>
      </c>
      <c r="P1320" t="s">
        <v>58</v>
      </c>
      <c r="Q1320" t="s">
        <v>60</v>
      </c>
    </row>
    <row r="1321" spans="1:18" x14ac:dyDescent="0.25">
      <c r="A1321" t="s">
        <v>29</v>
      </c>
      <c r="B1321" t="s">
        <v>38</v>
      </c>
      <c r="C1321" t="s">
        <v>50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1.318125</v>
      </c>
      <c r="H1321">
        <v>1.7871589999999999</v>
      </c>
      <c r="I1321">
        <v>87.902199999999993</v>
      </c>
      <c r="J1321">
        <v>4.2422500000000002E-2</v>
      </c>
      <c r="K1321">
        <v>0.29446810000000001</v>
      </c>
      <c r="L1321">
        <v>0.46903410000000001</v>
      </c>
      <c r="M1321">
        <v>0.64360010000000001</v>
      </c>
      <c r="N1321">
        <v>0.89564569999999999</v>
      </c>
      <c r="O1321">
        <v>21671</v>
      </c>
      <c r="P1321" t="s">
        <v>58</v>
      </c>
      <c r="Q1321" t="s">
        <v>60</v>
      </c>
    </row>
    <row r="1322" spans="1:18" x14ac:dyDescent="0.25">
      <c r="A1322" t="s">
        <v>43</v>
      </c>
      <c r="B1322" t="s">
        <v>38</v>
      </c>
      <c r="C1322" t="s">
        <v>50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34.155250000000002</v>
      </c>
      <c r="H1322">
        <v>46.308860000000003</v>
      </c>
      <c r="I1322">
        <v>87.902199999999993</v>
      </c>
      <c r="J1322">
        <v>1.0992519999999999</v>
      </c>
      <c r="K1322">
        <v>7.6302570000000003</v>
      </c>
      <c r="L1322">
        <v>12.15361</v>
      </c>
      <c r="M1322">
        <v>16.676970000000001</v>
      </c>
      <c r="N1322">
        <v>23.20797</v>
      </c>
      <c r="O1322">
        <v>21671</v>
      </c>
      <c r="P1322" t="s">
        <v>58</v>
      </c>
      <c r="Q1322" t="s">
        <v>60</v>
      </c>
    </row>
    <row r="1323" spans="1:18" x14ac:dyDescent="0.25">
      <c r="A1323" t="s">
        <v>30</v>
      </c>
      <c r="B1323" t="s">
        <v>38</v>
      </c>
      <c r="C1323" t="s">
        <v>51</v>
      </c>
      <c r="D1323" t="s">
        <v>57</v>
      </c>
      <c r="E1323">
        <v>16</v>
      </c>
      <c r="F1323" t="str">
        <f t="shared" si="20"/>
        <v>Average Per Ton1-in-10October Monthly System Peak Day100% Cycling16</v>
      </c>
      <c r="G1323">
        <v>0.24839810000000001</v>
      </c>
      <c r="H1323">
        <v>0.3802722</v>
      </c>
      <c r="I1323">
        <v>88.7029</v>
      </c>
      <c r="J1323">
        <v>3.1682700000000001E-2</v>
      </c>
      <c r="K1323">
        <v>9.0876600000000002E-2</v>
      </c>
      <c r="L1323">
        <v>0.13187409999999999</v>
      </c>
      <c r="M1323">
        <v>0.17287159999999999</v>
      </c>
      <c r="N1323">
        <v>0.23206550000000001</v>
      </c>
      <c r="O1323">
        <v>9073</v>
      </c>
      <c r="P1323" t="s">
        <v>58</v>
      </c>
      <c r="Q1323" t="s">
        <v>60</v>
      </c>
      <c r="R1323" t="s">
        <v>70</v>
      </c>
    </row>
    <row r="1324" spans="1:18" x14ac:dyDescent="0.25">
      <c r="A1324" t="s">
        <v>28</v>
      </c>
      <c r="B1324" t="s">
        <v>38</v>
      </c>
      <c r="C1324" t="s">
        <v>51</v>
      </c>
      <c r="D1324" t="s">
        <v>57</v>
      </c>
      <c r="E1324">
        <v>16</v>
      </c>
      <c r="F1324" t="str">
        <f t="shared" si="20"/>
        <v>Average Per Premise1-in-10October Monthly System Peak Day100% Cycling16</v>
      </c>
      <c r="G1324">
        <v>1.1154040000000001</v>
      </c>
      <c r="H1324">
        <v>1.70757</v>
      </c>
      <c r="I1324">
        <v>88.7029</v>
      </c>
      <c r="J1324">
        <v>0.14226759999999999</v>
      </c>
      <c r="K1324">
        <v>0.40807120000000002</v>
      </c>
      <c r="L1324">
        <v>0.59216599999999997</v>
      </c>
      <c r="M1324">
        <v>0.77626079999999997</v>
      </c>
      <c r="N1324">
        <v>1.0420640000000001</v>
      </c>
      <c r="O1324">
        <v>9073</v>
      </c>
      <c r="P1324" t="s">
        <v>58</v>
      </c>
      <c r="Q1324" t="s">
        <v>60</v>
      </c>
      <c r="R1324" t="s">
        <v>70</v>
      </c>
    </row>
    <row r="1325" spans="1:18" x14ac:dyDescent="0.25">
      <c r="A1325" t="s">
        <v>29</v>
      </c>
      <c r="B1325" t="s">
        <v>38</v>
      </c>
      <c r="C1325" t="s">
        <v>51</v>
      </c>
      <c r="D1325" t="s">
        <v>57</v>
      </c>
      <c r="E1325">
        <v>16</v>
      </c>
      <c r="F1325" t="str">
        <f t="shared" si="20"/>
        <v>Average Per Device1-in-10October Monthly System Peak Day100% Cycling16</v>
      </c>
      <c r="G1325">
        <v>0.90277099999999999</v>
      </c>
      <c r="H1325">
        <v>1.38205</v>
      </c>
      <c r="I1325">
        <v>88.7029</v>
      </c>
      <c r="J1325">
        <v>0.1151467</v>
      </c>
      <c r="K1325">
        <v>0.3302793</v>
      </c>
      <c r="L1325">
        <v>0.47927940000000002</v>
      </c>
      <c r="M1325">
        <v>0.62827960000000005</v>
      </c>
      <c r="N1325">
        <v>0.8434121</v>
      </c>
      <c r="O1325">
        <v>9073</v>
      </c>
      <c r="P1325" t="s">
        <v>58</v>
      </c>
      <c r="Q1325" t="s">
        <v>60</v>
      </c>
      <c r="R1325" t="s">
        <v>70</v>
      </c>
    </row>
    <row r="1326" spans="1:18" x14ac:dyDescent="0.25">
      <c r="A1326" t="s">
        <v>43</v>
      </c>
      <c r="B1326" t="s">
        <v>38</v>
      </c>
      <c r="C1326" t="s">
        <v>51</v>
      </c>
      <c r="D1326" t="s">
        <v>57</v>
      </c>
      <c r="E1326">
        <v>16</v>
      </c>
      <c r="F1326" t="str">
        <f t="shared" si="20"/>
        <v>Aggregate1-in-10October Monthly System Peak Day100% Cycling16</v>
      </c>
      <c r="G1326">
        <v>10.12006</v>
      </c>
      <c r="H1326">
        <v>15.49278</v>
      </c>
      <c r="I1326">
        <v>88.7029</v>
      </c>
      <c r="J1326">
        <v>1.290794</v>
      </c>
      <c r="K1326">
        <v>3.7024300000000001</v>
      </c>
      <c r="L1326">
        <v>5.3727220000000004</v>
      </c>
      <c r="M1326">
        <v>7.0430140000000003</v>
      </c>
      <c r="N1326">
        <v>9.4546500000000009</v>
      </c>
      <c r="O1326">
        <v>9073</v>
      </c>
      <c r="P1326" t="s">
        <v>58</v>
      </c>
      <c r="Q1326" t="s">
        <v>60</v>
      </c>
      <c r="R1326" t="s">
        <v>70</v>
      </c>
    </row>
    <row r="1327" spans="1:18" x14ac:dyDescent="0.25">
      <c r="A1327" t="s">
        <v>30</v>
      </c>
      <c r="B1327" t="s">
        <v>38</v>
      </c>
      <c r="C1327" t="s">
        <v>51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0.4624354</v>
      </c>
      <c r="H1327">
        <v>0.59808039999999996</v>
      </c>
      <c r="I1327">
        <v>89.470200000000006</v>
      </c>
      <c r="J1327">
        <v>2.2073000000000001E-3</v>
      </c>
      <c r="K1327">
        <v>8.1043400000000002E-2</v>
      </c>
      <c r="L1327">
        <v>0.13564499999999999</v>
      </c>
      <c r="M1327">
        <v>0.19024669999999999</v>
      </c>
      <c r="N1327">
        <v>0.26908280000000001</v>
      </c>
      <c r="O1327">
        <v>12598</v>
      </c>
      <c r="P1327" t="s">
        <v>58</v>
      </c>
      <c r="Q1327" t="s">
        <v>60</v>
      </c>
      <c r="R1327" t="s">
        <v>70</v>
      </c>
    </row>
    <row r="1328" spans="1:18" x14ac:dyDescent="0.25">
      <c r="A1328" t="s">
        <v>28</v>
      </c>
      <c r="B1328" t="s">
        <v>38</v>
      </c>
      <c r="C1328" t="s">
        <v>51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1.8921380000000001</v>
      </c>
      <c r="H1328">
        <v>2.4471539999999998</v>
      </c>
      <c r="I1328">
        <v>89.470200000000006</v>
      </c>
      <c r="J1328">
        <v>9.0316000000000007E-3</v>
      </c>
      <c r="K1328">
        <v>0.3316038</v>
      </c>
      <c r="L1328">
        <v>0.55501630000000002</v>
      </c>
      <c r="M1328">
        <v>0.77842889999999998</v>
      </c>
      <c r="N1328">
        <v>1.1010009999999999</v>
      </c>
      <c r="O1328">
        <v>12598</v>
      </c>
      <c r="P1328" t="s">
        <v>58</v>
      </c>
      <c r="Q1328" t="s">
        <v>60</v>
      </c>
      <c r="R1328" t="s">
        <v>70</v>
      </c>
    </row>
    <row r="1329" spans="1:18" x14ac:dyDescent="0.25">
      <c r="A1329" t="s">
        <v>29</v>
      </c>
      <c r="B1329" t="s">
        <v>38</v>
      </c>
      <c r="C1329" t="s">
        <v>51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1.6213550000000001</v>
      </c>
      <c r="H1329">
        <v>2.096943</v>
      </c>
      <c r="I1329">
        <v>89.470200000000006</v>
      </c>
      <c r="J1329">
        <v>7.7390999999999996E-3</v>
      </c>
      <c r="K1329">
        <v>0.28414800000000001</v>
      </c>
      <c r="L1329">
        <v>0.47558800000000001</v>
      </c>
      <c r="M1329">
        <v>0.66702810000000001</v>
      </c>
      <c r="N1329">
        <v>0.94343699999999997</v>
      </c>
      <c r="O1329">
        <v>12598</v>
      </c>
      <c r="P1329" t="s">
        <v>58</v>
      </c>
      <c r="Q1329" t="s">
        <v>60</v>
      </c>
      <c r="R1329" t="s">
        <v>70</v>
      </c>
    </row>
    <row r="1330" spans="1:18" x14ac:dyDescent="0.25">
      <c r="A1330" t="s">
        <v>43</v>
      </c>
      <c r="B1330" t="s">
        <v>38</v>
      </c>
      <c r="C1330" t="s">
        <v>51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23.837160000000001</v>
      </c>
      <c r="H1330">
        <v>30.829249999999998</v>
      </c>
      <c r="I1330">
        <v>89.470200000000006</v>
      </c>
      <c r="J1330">
        <v>0.11378050000000001</v>
      </c>
      <c r="K1330">
        <v>4.1775450000000003</v>
      </c>
      <c r="L1330">
        <v>6.9920949999999999</v>
      </c>
      <c r="M1330">
        <v>9.8066469999999999</v>
      </c>
      <c r="N1330">
        <v>13.87041</v>
      </c>
      <c r="O1330">
        <v>12598</v>
      </c>
      <c r="P1330" t="s">
        <v>58</v>
      </c>
      <c r="Q1330" t="s">
        <v>60</v>
      </c>
      <c r="R1330" t="s">
        <v>70</v>
      </c>
    </row>
    <row r="1331" spans="1:18" x14ac:dyDescent="0.25">
      <c r="A1331" t="s">
        <v>30</v>
      </c>
      <c r="B1331" t="s">
        <v>38</v>
      </c>
      <c r="C1331" t="s">
        <v>51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0.37281799999999998</v>
      </c>
      <c r="H1331">
        <v>0.50688409999999995</v>
      </c>
      <c r="I1331">
        <v>89.148899999999998</v>
      </c>
      <c r="J1331">
        <v>1.4548699999999999E-2</v>
      </c>
      <c r="K1331">
        <v>8.5160600000000003E-2</v>
      </c>
      <c r="L1331">
        <v>0.13406609999999999</v>
      </c>
      <c r="M1331">
        <v>0.18297169999999999</v>
      </c>
      <c r="N1331">
        <v>0.25358360000000002</v>
      </c>
      <c r="O1331">
        <v>21671</v>
      </c>
      <c r="P1331" t="s">
        <v>58</v>
      </c>
      <c r="Q1331" t="s">
        <v>60</v>
      </c>
    </row>
    <row r="1332" spans="1:18" x14ac:dyDescent="0.25">
      <c r="A1332" t="s">
        <v>28</v>
      </c>
      <c r="B1332" t="s">
        <v>38</v>
      </c>
      <c r="C1332" t="s">
        <v>51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1.5876859999999999</v>
      </c>
      <c r="H1332">
        <v>2.1586210000000001</v>
      </c>
      <c r="I1332">
        <v>89.148899999999998</v>
      </c>
      <c r="J1332">
        <v>6.1956999999999998E-2</v>
      </c>
      <c r="K1332">
        <v>0.36266540000000003</v>
      </c>
      <c r="L1332">
        <v>0.57093519999999998</v>
      </c>
      <c r="M1332">
        <v>0.77920500000000004</v>
      </c>
      <c r="N1332">
        <v>1.0799129999999999</v>
      </c>
      <c r="O1332">
        <v>21671</v>
      </c>
      <c r="P1332" t="s">
        <v>58</v>
      </c>
      <c r="Q1332" t="s">
        <v>60</v>
      </c>
    </row>
    <row r="1333" spans="1:18" x14ac:dyDescent="0.25">
      <c r="A1333" t="s">
        <v>29</v>
      </c>
      <c r="B1333" t="s">
        <v>38</v>
      </c>
      <c r="C1333" t="s">
        <v>51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1.3278300000000001</v>
      </c>
      <c r="H1333">
        <v>1.805321</v>
      </c>
      <c r="I1333">
        <v>89.148899999999998</v>
      </c>
      <c r="J1333">
        <v>5.1816599999999997E-2</v>
      </c>
      <c r="K1333">
        <v>0.30330819999999997</v>
      </c>
      <c r="L1333">
        <v>0.47749059999999999</v>
      </c>
      <c r="M1333">
        <v>0.65167299999999995</v>
      </c>
      <c r="N1333">
        <v>0.90316459999999998</v>
      </c>
      <c r="O1333">
        <v>21671</v>
      </c>
      <c r="P1333" t="s">
        <v>58</v>
      </c>
      <c r="Q1333" t="s">
        <v>60</v>
      </c>
    </row>
    <row r="1334" spans="1:18" x14ac:dyDescent="0.25">
      <c r="A1334" t="s">
        <v>43</v>
      </c>
      <c r="B1334" t="s">
        <v>38</v>
      </c>
      <c r="C1334" t="s">
        <v>51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34.406730000000003</v>
      </c>
      <c r="H1334">
        <v>46.779470000000003</v>
      </c>
      <c r="I1334">
        <v>89.148899999999998</v>
      </c>
      <c r="J1334">
        <v>1.3426709999999999</v>
      </c>
      <c r="K1334">
        <v>7.8593229999999998</v>
      </c>
      <c r="L1334">
        <v>12.37274</v>
      </c>
      <c r="M1334">
        <v>16.886150000000001</v>
      </c>
      <c r="N1334">
        <v>23.402799999999999</v>
      </c>
      <c r="O1334">
        <v>21671</v>
      </c>
      <c r="P1334" t="s">
        <v>58</v>
      </c>
      <c r="Q1334" t="s">
        <v>60</v>
      </c>
    </row>
    <row r="1335" spans="1:18" x14ac:dyDescent="0.25">
      <c r="A1335" t="s">
        <v>30</v>
      </c>
      <c r="B1335" t="s">
        <v>38</v>
      </c>
      <c r="C1335" t="s">
        <v>52</v>
      </c>
      <c r="D1335" t="s">
        <v>57</v>
      </c>
      <c r="E1335">
        <v>16</v>
      </c>
      <c r="F1335" t="str">
        <f t="shared" si="20"/>
        <v>Average Per Ton1-in-10September Monthly System Peak Day100% Cycling16</v>
      </c>
      <c r="G1335">
        <v>0.27229579999999998</v>
      </c>
      <c r="H1335">
        <v>0.45423200000000002</v>
      </c>
      <c r="I1335">
        <v>95.607799999999997</v>
      </c>
      <c r="J1335">
        <v>8.2566700000000007E-2</v>
      </c>
      <c r="K1335">
        <v>0.14127500000000001</v>
      </c>
      <c r="L1335">
        <v>0.1819363</v>
      </c>
      <c r="M1335">
        <v>0.2225975</v>
      </c>
      <c r="N1335">
        <v>0.2813059</v>
      </c>
      <c r="O1335">
        <v>9073</v>
      </c>
      <c r="P1335" t="s">
        <v>58</v>
      </c>
      <c r="Q1335" t="s">
        <v>60</v>
      </c>
      <c r="R1335" t="s">
        <v>71</v>
      </c>
    </row>
    <row r="1336" spans="1:18" x14ac:dyDescent="0.25">
      <c r="A1336" t="s">
        <v>28</v>
      </c>
      <c r="B1336" t="s">
        <v>38</v>
      </c>
      <c r="C1336" t="s">
        <v>52</v>
      </c>
      <c r="D1336" t="s">
        <v>57</v>
      </c>
      <c r="E1336">
        <v>16</v>
      </c>
      <c r="F1336" t="str">
        <f t="shared" si="20"/>
        <v>Average Per Premise1-in-10September Monthly System Peak Day100% Cycling16</v>
      </c>
      <c r="G1336">
        <v>1.2227140000000001</v>
      </c>
      <c r="H1336">
        <v>2.039679</v>
      </c>
      <c r="I1336">
        <v>95.607799999999997</v>
      </c>
      <c r="J1336">
        <v>0.37075649999999999</v>
      </c>
      <c r="K1336">
        <v>0.6343799</v>
      </c>
      <c r="L1336">
        <v>0.81696469999999999</v>
      </c>
      <c r="M1336">
        <v>0.99954940000000003</v>
      </c>
      <c r="N1336">
        <v>1.2631730000000001</v>
      </c>
      <c r="O1336">
        <v>9073</v>
      </c>
      <c r="P1336" t="s">
        <v>58</v>
      </c>
      <c r="Q1336" t="s">
        <v>60</v>
      </c>
      <c r="R1336" t="s">
        <v>71</v>
      </c>
    </row>
    <row r="1337" spans="1:18" x14ac:dyDescent="0.25">
      <c r="A1337" t="s">
        <v>29</v>
      </c>
      <c r="B1337" t="s">
        <v>38</v>
      </c>
      <c r="C1337" t="s">
        <v>52</v>
      </c>
      <c r="D1337" t="s">
        <v>57</v>
      </c>
      <c r="E1337">
        <v>16</v>
      </c>
      <c r="F1337" t="str">
        <f t="shared" si="20"/>
        <v>Average Per Device1-in-10September Monthly System Peak Day100% Cycling16</v>
      </c>
      <c r="G1337">
        <v>0.9896239</v>
      </c>
      <c r="H1337">
        <v>1.6508480000000001</v>
      </c>
      <c r="I1337">
        <v>95.607799999999997</v>
      </c>
      <c r="J1337">
        <v>0.30007800000000001</v>
      </c>
      <c r="K1337">
        <v>0.51344599999999996</v>
      </c>
      <c r="L1337">
        <v>0.66122400000000003</v>
      </c>
      <c r="M1337">
        <v>0.809002</v>
      </c>
      <c r="N1337">
        <v>1.02237</v>
      </c>
      <c r="O1337">
        <v>9073</v>
      </c>
      <c r="P1337" t="s">
        <v>58</v>
      </c>
      <c r="Q1337" t="s">
        <v>60</v>
      </c>
      <c r="R1337" t="s">
        <v>71</v>
      </c>
    </row>
    <row r="1338" spans="1:18" x14ac:dyDescent="0.25">
      <c r="A1338" t="s">
        <v>43</v>
      </c>
      <c r="B1338" t="s">
        <v>38</v>
      </c>
      <c r="C1338" t="s">
        <v>52</v>
      </c>
      <c r="D1338" t="s">
        <v>57</v>
      </c>
      <c r="E1338">
        <v>16</v>
      </c>
      <c r="F1338" t="str">
        <f t="shared" si="20"/>
        <v>Aggregate1-in-10September Monthly System Peak Day100% Cycling16</v>
      </c>
      <c r="G1338">
        <v>11.093680000000001</v>
      </c>
      <c r="H1338">
        <v>18.506</v>
      </c>
      <c r="I1338">
        <v>95.607799999999997</v>
      </c>
      <c r="J1338">
        <v>3.363874</v>
      </c>
      <c r="K1338">
        <v>5.7557289999999997</v>
      </c>
      <c r="L1338">
        <v>7.4123210000000004</v>
      </c>
      <c r="M1338">
        <v>9.0689119999999992</v>
      </c>
      <c r="N1338">
        <v>11.46077</v>
      </c>
      <c r="O1338">
        <v>9073</v>
      </c>
      <c r="P1338" t="s">
        <v>58</v>
      </c>
      <c r="Q1338" t="s">
        <v>60</v>
      </c>
      <c r="R1338" t="s">
        <v>71</v>
      </c>
    </row>
    <row r="1339" spans="1:18" x14ac:dyDescent="0.25">
      <c r="A1339" t="s">
        <v>30</v>
      </c>
      <c r="B1339" t="s">
        <v>38</v>
      </c>
      <c r="C1339" t="s">
        <v>52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0.51043839999999996</v>
      </c>
      <c r="H1339">
        <v>0.66897569999999995</v>
      </c>
      <c r="I1339">
        <v>97.166200000000003</v>
      </c>
      <c r="J1339">
        <v>2.4937899999999999E-2</v>
      </c>
      <c r="K1339">
        <v>0.1038695</v>
      </c>
      <c r="L1339">
        <v>0.15853729999999999</v>
      </c>
      <c r="M1339">
        <v>0.21320500000000001</v>
      </c>
      <c r="N1339">
        <v>0.29213660000000002</v>
      </c>
      <c r="O1339">
        <v>12598</v>
      </c>
      <c r="P1339" t="s">
        <v>58</v>
      </c>
      <c r="Q1339" t="s">
        <v>60</v>
      </c>
      <c r="R1339" t="s">
        <v>71</v>
      </c>
    </row>
    <row r="1340" spans="1:18" x14ac:dyDescent="0.25">
      <c r="A1340" t="s">
        <v>28</v>
      </c>
      <c r="B1340" t="s">
        <v>38</v>
      </c>
      <c r="C1340" t="s">
        <v>52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2.0885509999999998</v>
      </c>
      <c r="H1340">
        <v>2.7372350000000001</v>
      </c>
      <c r="I1340">
        <v>97.166200000000003</v>
      </c>
      <c r="J1340">
        <v>0.10203810000000001</v>
      </c>
      <c r="K1340">
        <v>0.42500090000000001</v>
      </c>
      <c r="L1340">
        <v>0.64868389999999998</v>
      </c>
      <c r="M1340">
        <v>0.872367</v>
      </c>
      <c r="N1340">
        <v>1.19533</v>
      </c>
      <c r="O1340">
        <v>12598</v>
      </c>
      <c r="P1340" t="s">
        <v>58</v>
      </c>
      <c r="Q1340" t="s">
        <v>60</v>
      </c>
      <c r="R1340" t="s">
        <v>71</v>
      </c>
    </row>
    <row r="1341" spans="1:18" x14ac:dyDescent="0.25">
      <c r="A1341" t="s">
        <v>29</v>
      </c>
      <c r="B1341" t="s">
        <v>38</v>
      </c>
      <c r="C1341" t="s">
        <v>52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1.7896590000000001</v>
      </c>
      <c r="H1341">
        <v>2.34551</v>
      </c>
      <c r="I1341">
        <v>97.166200000000003</v>
      </c>
      <c r="J1341">
        <v>8.7435499999999999E-2</v>
      </c>
      <c r="K1341">
        <v>0.36417909999999998</v>
      </c>
      <c r="L1341">
        <v>0.55585090000000004</v>
      </c>
      <c r="M1341">
        <v>0.74752269999999998</v>
      </c>
      <c r="N1341">
        <v>1.0242659999999999</v>
      </c>
      <c r="O1341">
        <v>12598</v>
      </c>
      <c r="P1341" t="s">
        <v>58</v>
      </c>
      <c r="Q1341" t="s">
        <v>60</v>
      </c>
      <c r="R1341" t="s">
        <v>71</v>
      </c>
    </row>
    <row r="1342" spans="1:18" x14ac:dyDescent="0.25">
      <c r="A1342" t="s">
        <v>43</v>
      </c>
      <c r="B1342" t="s">
        <v>38</v>
      </c>
      <c r="C1342" t="s">
        <v>52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26.31157</v>
      </c>
      <c r="H1342">
        <v>34.483690000000003</v>
      </c>
      <c r="I1342">
        <v>97.166200000000003</v>
      </c>
      <c r="J1342">
        <v>1.2854760000000001</v>
      </c>
      <c r="K1342">
        <v>5.3541619999999996</v>
      </c>
      <c r="L1342">
        <v>8.1721199999999996</v>
      </c>
      <c r="M1342">
        <v>10.990080000000001</v>
      </c>
      <c r="N1342">
        <v>15.058759999999999</v>
      </c>
      <c r="O1342">
        <v>12598</v>
      </c>
      <c r="P1342" t="s">
        <v>58</v>
      </c>
      <c r="Q1342" t="s">
        <v>60</v>
      </c>
      <c r="R1342" t="s">
        <v>71</v>
      </c>
    </row>
    <row r="1343" spans="1:18" x14ac:dyDescent="0.25">
      <c r="A1343" t="s">
        <v>30</v>
      </c>
      <c r="B1343" t="s">
        <v>38</v>
      </c>
      <c r="C1343" t="s">
        <v>52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0.41072809999999998</v>
      </c>
      <c r="H1343">
        <v>0.57906250000000004</v>
      </c>
      <c r="I1343">
        <v>96.5137</v>
      </c>
      <c r="J1343">
        <v>4.9067100000000002E-2</v>
      </c>
      <c r="K1343">
        <v>0.1195312</v>
      </c>
      <c r="L1343">
        <v>0.1683344</v>
      </c>
      <c r="M1343">
        <v>0.21713769999999999</v>
      </c>
      <c r="N1343">
        <v>0.28760180000000002</v>
      </c>
      <c r="O1343">
        <v>21671</v>
      </c>
      <c r="P1343" t="s">
        <v>58</v>
      </c>
      <c r="Q1343" t="s">
        <v>60</v>
      </c>
    </row>
    <row r="1344" spans="1:18" x14ac:dyDescent="0.25">
      <c r="A1344" t="s">
        <v>28</v>
      </c>
      <c r="B1344" t="s">
        <v>38</v>
      </c>
      <c r="C1344" t="s">
        <v>52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1.7491300000000001</v>
      </c>
      <c r="H1344">
        <v>2.4660000000000002</v>
      </c>
      <c r="I1344">
        <v>96.5137</v>
      </c>
      <c r="J1344">
        <v>0.20895749999999999</v>
      </c>
      <c r="K1344">
        <v>0.50903659999999995</v>
      </c>
      <c r="L1344">
        <v>0.71687029999999996</v>
      </c>
      <c r="M1344">
        <v>0.92470419999999998</v>
      </c>
      <c r="N1344">
        <v>1.224783</v>
      </c>
      <c r="O1344">
        <v>21671</v>
      </c>
      <c r="P1344" t="s">
        <v>58</v>
      </c>
      <c r="Q1344" t="s">
        <v>60</v>
      </c>
    </row>
    <row r="1345" spans="1:18" x14ac:dyDescent="0.25">
      <c r="A1345" t="s">
        <v>29</v>
      </c>
      <c r="B1345" t="s">
        <v>38</v>
      </c>
      <c r="C1345" t="s">
        <v>52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1.4628509999999999</v>
      </c>
      <c r="H1345">
        <v>2.062392</v>
      </c>
      <c r="I1345">
        <v>96.5137</v>
      </c>
      <c r="J1345">
        <v>0.17475760000000001</v>
      </c>
      <c r="K1345">
        <v>0.42572290000000002</v>
      </c>
      <c r="L1345">
        <v>0.59954059999999998</v>
      </c>
      <c r="M1345">
        <v>0.77335849999999995</v>
      </c>
      <c r="N1345">
        <v>1.024324</v>
      </c>
      <c r="O1345">
        <v>21671</v>
      </c>
      <c r="P1345" t="s">
        <v>58</v>
      </c>
      <c r="Q1345" t="s">
        <v>60</v>
      </c>
    </row>
    <row r="1346" spans="1:18" x14ac:dyDescent="0.25">
      <c r="A1346" t="s">
        <v>43</v>
      </c>
      <c r="B1346" t="s">
        <v>38</v>
      </c>
      <c r="C1346" t="s">
        <v>52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37.905389999999997</v>
      </c>
      <c r="H1346">
        <v>53.440689999999996</v>
      </c>
      <c r="I1346">
        <v>96.5137</v>
      </c>
      <c r="J1346">
        <v>4.5283189999999998</v>
      </c>
      <c r="K1346">
        <v>11.031330000000001</v>
      </c>
      <c r="L1346">
        <v>15.535299999999999</v>
      </c>
      <c r="M1346">
        <v>20.039259999999999</v>
      </c>
      <c r="N1346">
        <v>26.542280000000002</v>
      </c>
      <c r="O1346">
        <v>21671</v>
      </c>
      <c r="P1346" t="s">
        <v>58</v>
      </c>
      <c r="Q1346" t="s">
        <v>60</v>
      </c>
    </row>
    <row r="1347" spans="1:18" x14ac:dyDescent="0.25">
      <c r="A1347" t="s">
        <v>30</v>
      </c>
      <c r="B1347" t="s">
        <v>38</v>
      </c>
      <c r="C1347" t="s">
        <v>47</v>
      </c>
      <c r="D1347" t="s">
        <v>57</v>
      </c>
      <c r="E1347">
        <v>17</v>
      </c>
      <c r="F1347" t="str">
        <f t="shared" ref="F1347:F1410" si="21">CONCATENATE(A1347,B1347,C1347,D1347,E1347)</f>
        <v>Average Per Ton1-in-10August Monthly System Peak Day100% Cycling17</v>
      </c>
      <c r="G1347">
        <v>0.26951029999999998</v>
      </c>
      <c r="H1347">
        <v>0.44344600000000001</v>
      </c>
      <c r="I1347">
        <v>88.825199999999995</v>
      </c>
      <c r="J1347">
        <v>6.4123299999999994E-2</v>
      </c>
      <c r="K1347">
        <v>0.12900130000000001</v>
      </c>
      <c r="L1347">
        <v>0.1739357</v>
      </c>
      <c r="M1347">
        <v>0.21887000000000001</v>
      </c>
      <c r="N1347">
        <v>0.2837481</v>
      </c>
      <c r="O1347">
        <v>9073</v>
      </c>
      <c r="P1347" t="s">
        <v>58</v>
      </c>
      <c r="Q1347" t="s">
        <v>60</v>
      </c>
      <c r="R1347" t="s">
        <v>66</v>
      </c>
    </row>
    <row r="1348" spans="1:18" x14ac:dyDescent="0.25">
      <c r="A1348" t="s">
        <v>28</v>
      </c>
      <c r="B1348" t="s">
        <v>38</v>
      </c>
      <c r="C1348" t="s">
        <v>47</v>
      </c>
      <c r="D1348" t="s">
        <v>57</v>
      </c>
      <c r="E1348">
        <v>17</v>
      </c>
      <c r="F1348" t="str">
        <f t="shared" si="21"/>
        <v>Average Per Premise1-in-10August Monthly System Peak Day100% Cycling17</v>
      </c>
      <c r="G1348">
        <v>1.2102059999999999</v>
      </c>
      <c r="H1348">
        <v>1.9912449999999999</v>
      </c>
      <c r="I1348">
        <v>88.825199999999995</v>
      </c>
      <c r="J1348">
        <v>0.28793859999999999</v>
      </c>
      <c r="K1348">
        <v>0.57926630000000001</v>
      </c>
      <c r="L1348">
        <v>0.78103900000000004</v>
      </c>
      <c r="M1348">
        <v>0.98281160000000001</v>
      </c>
      <c r="N1348">
        <v>1.2741389999999999</v>
      </c>
      <c r="O1348">
        <v>9073</v>
      </c>
      <c r="P1348" t="s">
        <v>58</v>
      </c>
      <c r="Q1348" t="s">
        <v>60</v>
      </c>
      <c r="R1348" t="s">
        <v>66</v>
      </c>
    </row>
    <row r="1349" spans="1:18" x14ac:dyDescent="0.25">
      <c r="A1349" t="s">
        <v>29</v>
      </c>
      <c r="B1349" t="s">
        <v>38</v>
      </c>
      <c r="C1349" t="s">
        <v>47</v>
      </c>
      <c r="D1349" t="s">
        <v>57</v>
      </c>
      <c r="E1349">
        <v>17</v>
      </c>
      <c r="F1349" t="str">
        <f t="shared" si="21"/>
        <v>Average Per Device1-in-10August Monthly System Peak Day100% Cycling17</v>
      </c>
      <c r="G1349">
        <v>0.97950060000000005</v>
      </c>
      <c r="H1349">
        <v>1.611648</v>
      </c>
      <c r="I1349">
        <v>88.825199999999995</v>
      </c>
      <c r="J1349">
        <v>0.2330479</v>
      </c>
      <c r="K1349">
        <v>0.4688388</v>
      </c>
      <c r="L1349">
        <v>0.63214689999999996</v>
      </c>
      <c r="M1349">
        <v>0.79545489999999996</v>
      </c>
      <c r="N1349">
        <v>1.0312460000000001</v>
      </c>
      <c r="O1349">
        <v>9073</v>
      </c>
      <c r="P1349" t="s">
        <v>58</v>
      </c>
      <c r="Q1349" t="s">
        <v>60</v>
      </c>
      <c r="R1349" t="s">
        <v>66</v>
      </c>
    </row>
    <row r="1350" spans="1:18" x14ac:dyDescent="0.25">
      <c r="A1350" t="s">
        <v>43</v>
      </c>
      <c r="B1350" t="s">
        <v>38</v>
      </c>
      <c r="C1350" t="s">
        <v>47</v>
      </c>
      <c r="D1350" t="s">
        <v>57</v>
      </c>
      <c r="E1350">
        <v>17</v>
      </c>
      <c r="F1350" t="str">
        <f t="shared" si="21"/>
        <v>Aggregate1-in-10August Monthly System Peak Day100% Cycling17</v>
      </c>
      <c r="G1350">
        <v>10.9802</v>
      </c>
      <c r="H1350">
        <v>18.066569999999999</v>
      </c>
      <c r="I1350">
        <v>88.825199999999995</v>
      </c>
      <c r="J1350">
        <v>2.6124670000000001</v>
      </c>
      <c r="K1350">
        <v>5.2556830000000003</v>
      </c>
      <c r="L1350">
        <v>7.0863659999999999</v>
      </c>
      <c r="M1350">
        <v>8.9170499999999997</v>
      </c>
      <c r="N1350">
        <v>11.56026</v>
      </c>
      <c r="O1350">
        <v>9073</v>
      </c>
      <c r="P1350" t="s">
        <v>58</v>
      </c>
      <c r="Q1350" t="s">
        <v>60</v>
      </c>
      <c r="R1350" t="s">
        <v>66</v>
      </c>
    </row>
    <row r="1351" spans="1:18" x14ac:dyDescent="0.25">
      <c r="A1351" t="s">
        <v>30</v>
      </c>
      <c r="B1351" t="s">
        <v>38</v>
      </c>
      <c r="C1351" t="s">
        <v>47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0.51891050000000005</v>
      </c>
      <c r="H1351">
        <v>0.66914750000000001</v>
      </c>
      <c r="I1351">
        <v>89.507000000000005</v>
      </c>
      <c r="J1351">
        <v>1.42028E-2</v>
      </c>
      <c r="K1351">
        <v>9.4572900000000001E-2</v>
      </c>
      <c r="L1351">
        <v>0.15023700000000001</v>
      </c>
      <c r="M1351">
        <v>0.2059011</v>
      </c>
      <c r="N1351">
        <v>0.2862712</v>
      </c>
      <c r="O1351">
        <v>12598</v>
      </c>
      <c r="P1351" t="s">
        <v>58</v>
      </c>
      <c r="Q1351" t="s">
        <v>60</v>
      </c>
      <c r="R1351" t="s">
        <v>66</v>
      </c>
    </row>
    <row r="1352" spans="1:18" x14ac:dyDescent="0.25">
      <c r="A1352" t="s">
        <v>28</v>
      </c>
      <c r="B1352" t="s">
        <v>38</v>
      </c>
      <c r="C1352" t="s">
        <v>47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2.1232169999999999</v>
      </c>
      <c r="H1352">
        <v>2.7379380000000002</v>
      </c>
      <c r="I1352">
        <v>89.507000000000005</v>
      </c>
      <c r="J1352">
        <v>5.81133E-2</v>
      </c>
      <c r="K1352">
        <v>0.38696219999999998</v>
      </c>
      <c r="L1352">
        <v>0.61472190000000004</v>
      </c>
      <c r="M1352">
        <v>0.84248160000000005</v>
      </c>
      <c r="N1352">
        <v>1.1713309999999999</v>
      </c>
      <c r="O1352">
        <v>12598</v>
      </c>
      <c r="P1352" t="s">
        <v>58</v>
      </c>
      <c r="Q1352" t="s">
        <v>60</v>
      </c>
      <c r="R1352" t="s">
        <v>66</v>
      </c>
    </row>
    <row r="1353" spans="1:18" x14ac:dyDescent="0.25">
      <c r="A1353" t="s">
        <v>29</v>
      </c>
      <c r="B1353" t="s">
        <v>38</v>
      </c>
      <c r="C1353" t="s">
        <v>47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1.8193630000000001</v>
      </c>
      <c r="H1353">
        <v>2.3461129999999999</v>
      </c>
      <c r="I1353">
        <v>89.507000000000005</v>
      </c>
      <c r="J1353">
        <v>4.9796699999999999E-2</v>
      </c>
      <c r="K1353">
        <v>0.33158409999999999</v>
      </c>
      <c r="L1353">
        <v>0.52674920000000003</v>
      </c>
      <c r="M1353">
        <v>0.72191430000000001</v>
      </c>
      <c r="N1353">
        <v>1.0037020000000001</v>
      </c>
      <c r="O1353">
        <v>12598</v>
      </c>
      <c r="P1353" t="s">
        <v>58</v>
      </c>
      <c r="Q1353" t="s">
        <v>60</v>
      </c>
      <c r="R1353" t="s">
        <v>66</v>
      </c>
    </row>
    <row r="1354" spans="1:18" x14ac:dyDescent="0.25">
      <c r="A1354" t="s">
        <v>43</v>
      </c>
      <c r="B1354" t="s">
        <v>38</v>
      </c>
      <c r="C1354" t="s">
        <v>47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26.748280000000001</v>
      </c>
      <c r="H1354">
        <v>34.492550000000001</v>
      </c>
      <c r="I1354">
        <v>89.507000000000005</v>
      </c>
      <c r="J1354">
        <v>0.73211119999999996</v>
      </c>
      <c r="K1354">
        <v>4.8749500000000001</v>
      </c>
      <c r="L1354">
        <v>7.7442669999999998</v>
      </c>
      <c r="M1354">
        <v>10.613580000000001</v>
      </c>
      <c r="N1354">
        <v>14.75642</v>
      </c>
      <c r="O1354">
        <v>12598</v>
      </c>
      <c r="P1354" t="s">
        <v>58</v>
      </c>
      <c r="Q1354" t="s">
        <v>60</v>
      </c>
      <c r="R1354" t="s">
        <v>66</v>
      </c>
    </row>
    <row r="1355" spans="1:18" x14ac:dyDescent="0.25">
      <c r="A1355" t="s">
        <v>30</v>
      </c>
      <c r="B1355" t="s">
        <v>38</v>
      </c>
      <c r="C1355" t="s">
        <v>47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0.41448669999999999</v>
      </c>
      <c r="H1355">
        <v>0.57464630000000005</v>
      </c>
      <c r="I1355">
        <v>89.221500000000006</v>
      </c>
      <c r="J1355">
        <v>3.5104499999999997E-2</v>
      </c>
      <c r="K1355">
        <v>0.1089881</v>
      </c>
      <c r="L1355">
        <v>0.16015960000000001</v>
      </c>
      <c r="M1355">
        <v>0.2113312</v>
      </c>
      <c r="N1355">
        <v>0.28521479999999999</v>
      </c>
      <c r="O1355">
        <v>21671</v>
      </c>
      <c r="P1355" t="s">
        <v>58</v>
      </c>
      <c r="Q1355" t="s">
        <v>60</v>
      </c>
    </row>
    <row r="1356" spans="1:18" x14ac:dyDescent="0.25">
      <c r="A1356" t="s">
        <v>28</v>
      </c>
      <c r="B1356" t="s">
        <v>38</v>
      </c>
      <c r="C1356" t="s">
        <v>47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1.765136</v>
      </c>
      <c r="H1356">
        <v>2.447193</v>
      </c>
      <c r="I1356">
        <v>89.221500000000006</v>
      </c>
      <c r="J1356">
        <v>0.1494964</v>
      </c>
      <c r="K1356">
        <v>0.46413759999999998</v>
      </c>
      <c r="L1356">
        <v>0.68205709999999997</v>
      </c>
      <c r="M1356">
        <v>0.89997669999999996</v>
      </c>
      <c r="N1356">
        <v>1.214618</v>
      </c>
      <c r="O1356">
        <v>21671</v>
      </c>
      <c r="P1356" t="s">
        <v>58</v>
      </c>
      <c r="Q1356" t="s">
        <v>60</v>
      </c>
    </row>
    <row r="1357" spans="1:18" x14ac:dyDescent="0.25">
      <c r="A1357" t="s">
        <v>29</v>
      </c>
      <c r="B1357" t="s">
        <v>38</v>
      </c>
      <c r="C1357" t="s">
        <v>47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1.4762379999999999</v>
      </c>
      <c r="H1357">
        <v>2.0466630000000001</v>
      </c>
      <c r="I1357">
        <v>89.221500000000006</v>
      </c>
      <c r="J1357">
        <v>0.12502840000000001</v>
      </c>
      <c r="K1357">
        <v>0.38817249999999998</v>
      </c>
      <c r="L1357">
        <v>0.57042530000000002</v>
      </c>
      <c r="M1357">
        <v>0.75267810000000002</v>
      </c>
      <c r="N1357">
        <v>1.015822</v>
      </c>
      <c r="O1357">
        <v>21671</v>
      </c>
      <c r="P1357" t="s">
        <v>58</v>
      </c>
      <c r="Q1357" t="s">
        <v>60</v>
      </c>
    </row>
    <row r="1358" spans="1:18" x14ac:dyDescent="0.25">
      <c r="A1358" t="s">
        <v>43</v>
      </c>
      <c r="B1358" t="s">
        <v>38</v>
      </c>
      <c r="C1358" t="s">
        <v>47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38.252270000000003</v>
      </c>
      <c r="H1358">
        <v>53.03313</v>
      </c>
      <c r="I1358">
        <v>89.221500000000006</v>
      </c>
      <c r="J1358">
        <v>3.239735</v>
      </c>
      <c r="K1358">
        <v>10.05833</v>
      </c>
      <c r="L1358">
        <v>14.780860000000001</v>
      </c>
      <c r="M1358">
        <v>19.50339</v>
      </c>
      <c r="N1358">
        <v>26.32199</v>
      </c>
      <c r="O1358">
        <v>21671</v>
      </c>
      <c r="P1358" t="s">
        <v>58</v>
      </c>
      <c r="Q1358" t="s">
        <v>60</v>
      </c>
    </row>
    <row r="1359" spans="1:18" x14ac:dyDescent="0.25">
      <c r="A1359" t="s">
        <v>30</v>
      </c>
      <c r="B1359" t="s">
        <v>38</v>
      </c>
      <c r="C1359" t="s">
        <v>37</v>
      </c>
      <c r="D1359" t="s">
        <v>57</v>
      </c>
      <c r="E1359">
        <v>17</v>
      </c>
      <c r="F1359" t="str">
        <f t="shared" si="21"/>
        <v>Average Per Ton1-in-10August Typical Event Day100% Cycling17</v>
      </c>
      <c r="G1359">
        <v>0.26539689999999999</v>
      </c>
      <c r="H1359">
        <v>0.42945759999999999</v>
      </c>
      <c r="I1359">
        <v>88.796800000000005</v>
      </c>
      <c r="J1359">
        <v>5.3989099999999998E-2</v>
      </c>
      <c r="K1359">
        <v>0.1190204</v>
      </c>
      <c r="L1359">
        <v>0.16406080000000001</v>
      </c>
      <c r="M1359">
        <v>0.20910119999999999</v>
      </c>
      <c r="N1359">
        <v>0.2741324</v>
      </c>
      <c r="O1359">
        <v>9073</v>
      </c>
      <c r="P1359" t="s">
        <v>58</v>
      </c>
      <c r="Q1359" t="s">
        <v>60</v>
      </c>
      <c r="R1359" t="s">
        <v>66</v>
      </c>
    </row>
    <row r="1360" spans="1:18" x14ac:dyDescent="0.25">
      <c r="A1360" t="s">
        <v>28</v>
      </c>
      <c r="B1360" t="s">
        <v>38</v>
      </c>
      <c r="C1360" t="s">
        <v>37</v>
      </c>
      <c r="D1360" t="s">
        <v>57</v>
      </c>
      <c r="E1360">
        <v>17</v>
      </c>
      <c r="F1360" t="str">
        <f t="shared" si="21"/>
        <v>Average Per Premise1-in-10August Typical Event Day100% Cycling17</v>
      </c>
      <c r="G1360">
        <v>1.191735</v>
      </c>
      <c r="H1360">
        <v>1.9284319999999999</v>
      </c>
      <c r="I1360">
        <v>88.796800000000005</v>
      </c>
      <c r="J1360">
        <v>0.24243229999999999</v>
      </c>
      <c r="K1360">
        <v>0.53444769999999997</v>
      </c>
      <c r="L1360">
        <v>0.73669660000000003</v>
      </c>
      <c r="M1360">
        <v>0.93894560000000005</v>
      </c>
      <c r="N1360">
        <v>1.230961</v>
      </c>
      <c r="O1360">
        <v>9073</v>
      </c>
      <c r="P1360" t="s">
        <v>58</v>
      </c>
      <c r="Q1360" t="s">
        <v>60</v>
      </c>
      <c r="R1360" t="s">
        <v>66</v>
      </c>
    </row>
    <row r="1361" spans="1:18" x14ac:dyDescent="0.25">
      <c r="A1361" t="s">
        <v>29</v>
      </c>
      <c r="B1361" t="s">
        <v>38</v>
      </c>
      <c r="C1361" t="s">
        <v>37</v>
      </c>
      <c r="D1361" t="s">
        <v>57</v>
      </c>
      <c r="E1361">
        <v>17</v>
      </c>
      <c r="F1361" t="str">
        <f t="shared" si="21"/>
        <v>Average Per Device1-in-10August Typical Event Day100% Cycling17</v>
      </c>
      <c r="G1361">
        <v>0.96455080000000004</v>
      </c>
      <c r="H1361">
        <v>1.560808</v>
      </c>
      <c r="I1361">
        <v>88.796800000000005</v>
      </c>
      <c r="J1361">
        <v>0.19621659999999999</v>
      </c>
      <c r="K1361">
        <v>0.43256410000000001</v>
      </c>
      <c r="L1361">
        <v>0.5962577</v>
      </c>
      <c r="M1361">
        <v>0.7599513</v>
      </c>
      <c r="N1361">
        <v>0.99629880000000004</v>
      </c>
      <c r="O1361">
        <v>9073</v>
      </c>
      <c r="P1361" t="s">
        <v>58</v>
      </c>
      <c r="Q1361" t="s">
        <v>60</v>
      </c>
      <c r="R1361" t="s">
        <v>66</v>
      </c>
    </row>
    <row r="1362" spans="1:18" x14ac:dyDescent="0.25">
      <c r="A1362" t="s">
        <v>43</v>
      </c>
      <c r="B1362" t="s">
        <v>38</v>
      </c>
      <c r="C1362" t="s">
        <v>37</v>
      </c>
      <c r="D1362" t="s">
        <v>57</v>
      </c>
      <c r="E1362">
        <v>17</v>
      </c>
      <c r="F1362" t="str">
        <f t="shared" si="21"/>
        <v>Aggregate1-in-10August Typical Event Day100% Cycling17</v>
      </c>
      <c r="G1362">
        <v>10.812609999999999</v>
      </c>
      <c r="H1362">
        <v>17.496659999999999</v>
      </c>
      <c r="I1362">
        <v>88.796800000000005</v>
      </c>
      <c r="J1362">
        <v>2.1995879999999999</v>
      </c>
      <c r="K1362">
        <v>4.8490440000000001</v>
      </c>
      <c r="L1362">
        <v>6.6840489999999999</v>
      </c>
      <c r="M1362">
        <v>8.5190540000000006</v>
      </c>
      <c r="N1362">
        <v>11.168509999999999</v>
      </c>
      <c r="O1362">
        <v>9073</v>
      </c>
      <c r="P1362" t="s">
        <v>58</v>
      </c>
      <c r="Q1362" t="s">
        <v>60</v>
      </c>
      <c r="R1362" t="s">
        <v>66</v>
      </c>
    </row>
    <row r="1363" spans="1:18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0.51088120000000004</v>
      </c>
      <c r="H1363">
        <v>0.6574662</v>
      </c>
      <c r="I1363">
        <v>89.697299999999998</v>
      </c>
      <c r="J1363">
        <v>1.04546E-2</v>
      </c>
      <c r="K1363">
        <v>9.0881600000000007E-2</v>
      </c>
      <c r="L1363">
        <v>0.1465851</v>
      </c>
      <c r="M1363">
        <v>0.20228860000000001</v>
      </c>
      <c r="N1363">
        <v>0.28271560000000001</v>
      </c>
      <c r="O1363">
        <v>12598</v>
      </c>
      <c r="P1363" t="s">
        <v>58</v>
      </c>
      <c r="Q1363" t="s">
        <v>60</v>
      </c>
      <c r="R1363" t="s">
        <v>66</v>
      </c>
    </row>
    <row r="1364" spans="1:18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2.090363</v>
      </c>
      <c r="H1364">
        <v>2.6901419999999998</v>
      </c>
      <c r="I1364">
        <v>89.697299999999998</v>
      </c>
      <c r="J1364">
        <v>4.27769E-2</v>
      </c>
      <c r="K1364">
        <v>0.37185849999999998</v>
      </c>
      <c r="L1364">
        <v>0.59977939999999996</v>
      </c>
      <c r="M1364">
        <v>0.82770030000000006</v>
      </c>
      <c r="N1364">
        <v>1.156782</v>
      </c>
      <c r="O1364">
        <v>12598</v>
      </c>
      <c r="P1364" t="s">
        <v>58</v>
      </c>
      <c r="Q1364" t="s">
        <v>60</v>
      </c>
      <c r="R1364" t="s">
        <v>66</v>
      </c>
    </row>
    <row r="1365" spans="1:18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1.791212</v>
      </c>
      <c r="H1365">
        <v>2.3051569999999999</v>
      </c>
      <c r="I1365">
        <v>89.697299999999998</v>
      </c>
      <c r="J1365">
        <v>3.6655100000000003E-2</v>
      </c>
      <c r="K1365">
        <v>0.31864189999999998</v>
      </c>
      <c r="L1365">
        <v>0.51394510000000004</v>
      </c>
      <c r="M1365">
        <v>0.70924830000000005</v>
      </c>
      <c r="N1365">
        <v>0.99123510000000004</v>
      </c>
      <c r="O1365">
        <v>12598</v>
      </c>
      <c r="P1365" t="s">
        <v>58</v>
      </c>
      <c r="Q1365" t="s">
        <v>60</v>
      </c>
      <c r="R1365" t="s">
        <v>66</v>
      </c>
    </row>
    <row r="1366" spans="1:18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26.334389999999999</v>
      </c>
      <c r="H1366">
        <v>33.890410000000003</v>
      </c>
      <c r="I1366">
        <v>89.697299999999998</v>
      </c>
      <c r="J1366">
        <v>0.53890309999999997</v>
      </c>
      <c r="K1366">
        <v>4.6846730000000001</v>
      </c>
      <c r="L1366">
        <v>7.5560200000000002</v>
      </c>
      <c r="M1366">
        <v>10.42737</v>
      </c>
      <c r="N1366">
        <v>14.57314</v>
      </c>
      <c r="O1366">
        <v>12598</v>
      </c>
      <c r="P1366" t="s">
        <v>58</v>
      </c>
      <c r="Q1366" t="s">
        <v>60</v>
      </c>
      <c r="R1366" t="s">
        <v>66</v>
      </c>
    </row>
    <row r="1367" spans="1:18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0.40809689999999998</v>
      </c>
      <c r="H1367">
        <v>0.56199900000000003</v>
      </c>
      <c r="I1367">
        <v>89.320300000000003</v>
      </c>
      <c r="J1367">
        <v>2.86825E-2</v>
      </c>
      <c r="K1367">
        <v>0.1026633</v>
      </c>
      <c r="L1367">
        <v>0.15390209999999999</v>
      </c>
      <c r="M1367">
        <v>0.20514099999999999</v>
      </c>
      <c r="N1367">
        <v>0.27912179999999998</v>
      </c>
      <c r="O1367">
        <v>21671</v>
      </c>
      <c r="P1367" t="s">
        <v>58</v>
      </c>
      <c r="Q1367" t="s">
        <v>60</v>
      </c>
    </row>
    <row r="1368" spans="1:18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1.7379249999999999</v>
      </c>
      <c r="H1368">
        <v>2.3933339999999999</v>
      </c>
      <c r="I1368">
        <v>89.320300000000003</v>
      </c>
      <c r="J1368">
        <v>0.1221476</v>
      </c>
      <c r="K1368">
        <v>0.4372027</v>
      </c>
      <c r="L1368">
        <v>0.65540889999999996</v>
      </c>
      <c r="M1368">
        <v>0.87361509999999998</v>
      </c>
      <c r="N1368">
        <v>1.1886699999999999</v>
      </c>
      <c r="O1368">
        <v>21671</v>
      </c>
      <c r="P1368" t="s">
        <v>58</v>
      </c>
      <c r="Q1368" t="s">
        <v>60</v>
      </c>
    </row>
    <row r="1369" spans="1:18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1.4534800000000001</v>
      </c>
      <c r="H1369">
        <v>2.0016180000000001</v>
      </c>
      <c r="I1369">
        <v>89.320300000000003</v>
      </c>
      <c r="J1369">
        <v>0.1021558</v>
      </c>
      <c r="K1369">
        <v>0.36564600000000003</v>
      </c>
      <c r="L1369">
        <v>0.54813849999999997</v>
      </c>
      <c r="M1369">
        <v>0.73063109999999998</v>
      </c>
      <c r="N1369">
        <v>0.99412140000000004</v>
      </c>
      <c r="O1369">
        <v>21671</v>
      </c>
      <c r="P1369" t="s">
        <v>58</v>
      </c>
      <c r="Q1369" t="s">
        <v>60</v>
      </c>
    </row>
    <row r="1370" spans="1:18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37.662570000000002</v>
      </c>
      <c r="H1370">
        <v>51.865929999999999</v>
      </c>
      <c r="I1370">
        <v>89.320300000000003</v>
      </c>
      <c r="J1370">
        <v>2.6470600000000002</v>
      </c>
      <c r="K1370">
        <v>9.4746199999999998</v>
      </c>
      <c r="L1370">
        <v>14.20337</v>
      </c>
      <c r="M1370">
        <v>18.932110000000002</v>
      </c>
      <c r="N1370">
        <v>25.75967</v>
      </c>
      <c r="O1370">
        <v>21671</v>
      </c>
      <c r="P1370" t="s">
        <v>58</v>
      </c>
      <c r="Q1370" t="s">
        <v>60</v>
      </c>
    </row>
    <row r="1371" spans="1:18" x14ac:dyDescent="0.25">
      <c r="A1371" t="s">
        <v>30</v>
      </c>
      <c r="B1371" t="s">
        <v>38</v>
      </c>
      <c r="C1371" t="s">
        <v>48</v>
      </c>
      <c r="D1371" t="s">
        <v>57</v>
      </c>
      <c r="E1371">
        <v>17</v>
      </c>
      <c r="F1371" t="str">
        <f t="shared" si="21"/>
        <v>Average Per Ton1-in-10July Monthly System Peak Day100% Cycling17</v>
      </c>
      <c r="G1371">
        <v>0.2662196</v>
      </c>
      <c r="H1371">
        <v>0.43225540000000001</v>
      </c>
      <c r="I1371">
        <v>86.036100000000005</v>
      </c>
      <c r="J1371">
        <v>5.6031499999999998E-2</v>
      </c>
      <c r="K1371">
        <v>0.1210229</v>
      </c>
      <c r="L1371">
        <v>0.16603580000000001</v>
      </c>
      <c r="M1371">
        <v>0.2110486</v>
      </c>
      <c r="N1371">
        <v>0.27604000000000001</v>
      </c>
      <c r="O1371">
        <v>9073</v>
      </c>
      <c r="P1371" t="s">
        <v>58</v>
      </c>
      <c r="Q1371" t="s">
        <v>60</v>
      </c>
      <c r="R1371" t="s">
        <v>67</v>
      </c>
    </row>
    <row r="1372" spans="1:18" x14ac:dyDescent="0.25">
      <c r="A1372" t="s">
        <v>28</v>
      </c>
      <c r="B1372" t="s">
        <v>38</v>
      </c>
      <c r="C1372" t="s">
        <v>48</v>
      </c>
      <c r="D1372" t="s">
        <v>57</v>
      </c>
      <c r="E1372">
        <v>17</v>
      </c>
      <c r="F1372" t="str">
        <f t="shared" si="21"/>
        <v>Average Per Premise1-in-10July Monthly System Peak Day100% Cycling17</v>
      </c>
      <c r="G1372">
        <v>1.1954290000000001</v>
      </c>
      <c r="H1372">
        <v>1.940995</v>
      </c>
      <c r="I1372">
        <v>86.036100000000005</v>
      </c>
      <c r="J1372">
        <v>0.25160329999999997</v>
      </c>
      <c r="K1372">
        <v>0.54344000000000003</v>
      </c>
      <c r="L1372">
        <v>0.74556529999999999</v>
      </c>
      <c r="M1372">
        <v>0.94769049999999999</v>
      </c>
      <c r="N1372">
        <v>1.239527</v>
      </c>
      <c r="O1372">
        <v>9073</v>
      </c>
      <c r="P1372" t="s">
        <v>58</v>
      </c>
      <c r="Q1372" t="s">
        <v>60</v>
      </c>
      <c r="R1372" t="s">
        <v>67</v>
      </c>
    </row>
    <row r="1373" spans="1:18" x14ac:dyDescent="0.25">
      <c r="A1373" t="s">
        <v>29</v>
      </c>
      <c r="B1373" t="s">
        <v>38</v>
      </c>
      <c r="C1373" t="s">
        <v>48</v>
      </c>
      <c r="D1373" t="s">
        <v>57</v>
      </c>
      <c r="E1373">
        <v>17</v>
      </c>
      <c r="F1373" t="str">
        <f t="shared" si="21"/>
        <v>Average Per Device1-in-10July Monthly System Peak Day100% Cycling17</v>
      </c>
      <c r="G1373">
        <v>0.96754070000000003</v>
      </c>
      <c r="H1373">
        <v>1.5709759999999999</v>
      </c>
      <c r="I1373">
        <v>86.036100000000005</v>
      </c>
      <c r="J1373">
        <v>0.2036393</v>
      </c>
      <c r="K1373">
        <v>0.43984220000000002</v>
      </c>
      <c r="L1373">
        <v>0.60343570000000002</v>
      </c>
      <c r="M1373">
        <v>0.76702910000000002</v>
      </c>
      <c r="N1373">
        <v>1.0032319999999999</v>
      </c>
      <c r="O1373">
        <v>9073</v>
      </c>
      <c r="P1373" t="s">
        <v>58</v>
      </c>
      <c r="Q1373" t="s">
        <v>60</v>
      </c>
      <c r="R1373" t="s">
        <v>67</v>
      </c>
    </row>
    <row r="1374" spans="1:18" x14ac:dyDescent="0.25">
      <c r="A1374" t="s">
        <v>43</v>
      </c>
      <c r="B1374" t="s">
        <v>38</v>
      </c>
      <c r="C1374" t="s">
        <v>48</v>
      </c>
      <c r="D1374" t="s">
        <v>57</v>
      </c>
      <c r="E1374">
        <v>17</v>
      </c>
      <c r="F1374" t="str">
        <f t="shared" si="21"/>
        <v>Aggregate1-in-10July Monthly System Peak Day100% Cycling17</v>
      </c>
      <c r="G1374">
        <v>10.84613</v>
      </c>
      <c r="H1374">
        <v>17.61065</v>
      </c>
      <c r="I1374">
        <v>86.036100000000005</v>
      </c>
      <c r="J1374">
        <v>2.282797</v>
      </c>
      <c r="K1374">
        <v>4.930631</v>
      </c>
      <c r="L1374">
        <v>6.7645140000000001</v>
      </c>
      <c r="M1374">
        <v>8.5983959999999993</v>
      </c>
      <c r="N1374">
        <v>11.246230000000001</v>
      </c>
      <c r="O1374">
        <v>9073</v>
      </c>
      <c r="P1374" t="s">
        <v>58</v>
      </c>
      <c r="Q1374" t="s">
        <v>60</v>
      </c>
      <c r="R1374" t="s">
        <v>67</v>
      </c>
    </row>
    <row r="1375" spans="1:18" x14ac:dyDescent="0.25">
      <c r="A1375" t="s">
        <v>30</v>
      </c>
      <c r="B1375" t="s">
        <v>38</v>
      </c>
      <c r="C1375" t="s">
        <v>48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0.51192219999999999</v>
      </c>
      <c r="H1375">
        <v>0.65898080000000003</v>
      </c>
      <c r="I1375">
        <v>86.886099999999999</v>
      </c>
      <c r="J1375">
        <v>1.0950700000000001E-2</v>
      </c>
      <c r="K1375">
        <v>9.1364399999999998E-2</v>
      </c>
      <c r="L1375">
        <v>0.14705860000000001</v>
      </c>
      <c r="M1375">
        <v>0.20275280000000001</v>
      </c>
      <c r="N1375">
        <v>0.28316639999999998</v>
      </c>
      <c r="O1375">
        <v>12598</v>
      </c>
      <c r="P1375" t="s">
        <v>58</v>
      </c>
      <c r="Q1375" t="s">
        <v>60</v>
      </c>
      <c r="R1375" t="s">
        <v>67</v>
      </c>
    </row>
    <row r="1376" spans="1:18" x14ac:dyDescent="0.25">
      <c r="A1376" t="s">
        <v>28</v>
      </c>
      <c r="B1376" t="s">
        <v>38</v>
      </c>
      <c r="C1376" t="s">
        <v>48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2.0946229999999999</v>
      </c>
      <c r="H1376">
        <v>2.6963400000000002</v>
      </c>
      <c r="I1376">
        <v>86.886099999999999</v>
      </c>
      <c r="J1376">
        <v>4.4807E-2</v>
      </c>
      <c r="K1376">
        <v>0.37383379999999999</v>
      </c>
      <c r="L1376">
        <v>0.60171680000000005</v>
      </c>
      <c r="M1376">
        <v>0.8295998</v>
      </c>
      <c r="N1376">
        <v>1.1586270000000001</v>
      </c>
      <c r="O1376">
        <v>12598</v>
      </c>
      <c r="P1376" t="s">
        <v>58</v>
      </c>
      <c r="Q1376" t="s">
        <v>60</v>
      </c>
      <c r="R1376" t="s">
        <v>67</v>
      </c>
    </row>
    <row r="1377" spans="1:18" x14ac:dyDescent="0.25">
      <c r="A1377" t="s">
        <v>29</v>
      </c>
      <c r="B1377" t="s">
        <v>38</v>
      </c>
      <c r="C1377" t="s">
        <v>48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1.794862</v>
      </c>
      <c r="H1377">
        <v>2.310467</v>
      </c>
      <c r="I1377">
        <v>86.886099999999999</v>
      </c>
      <c r="J1377">
        <v>3.8394699999999997E-2</v>
      </c>
      <c r="K1377">
        <v>0.32033450000000002</v>
      </c>
      <c r="L1377">
        <v>0.51560530000000004</v>
      </c>
      <c r="M1377">
        <v>0.71087599999999995</v>
      </c>
      <c r="N1377">
        <v>0.99281589999999997</v>
      </c>
      <c r="O1377">
        <v>12598</v>
      </c>
      <c r="P1377" t="s">
        <v>58</v>
      </c>
      <c r="Q1377" t="s">
        <v>60</v>
      </c>
      <c r="R1377" t="s">
        <v>67</v>
      </c>
    </row>
    <row r="1378" spans="1:18" x14ac:dyDescent="0.25">
      <c r="A1378" t="s">
        <v>43</v>
      </c>
      <c r="B1378" t="s">
        <v>38</v>
      </c>
      <c r="C1378" t="s">
        <v>48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26.388059999999999</v>
      </c>
      <c r="H1378">
        <v>33.968490000000003</v>
      </c>
      <c r="I1378">
        <v>86.886099999999999</v>
      </c>
      <c r="J1378">
        <v>0.56447829999999999</v>
      </c>
      <c r="K1378">
        <v>4.7095580000000004</v>
      </c>
      <c r="L1378">
        <v>7.5804289999999996</v>
      </c>
      <c r="M1378">
        <v>10.4513</v>
      </c>
      <c r="N1378">
        <v>14.59638</v>
      </c>
      <c r="O1378">
        <v>12598</v>
      </c>
      <c r="P1378" t="s">
        <v>58</v>
      </c>
      <c r="Q1378" t="s">
        <v>60</v>
      </c>
      <c r="R1378" t="s">
        <v>67</v>
      </c>
    </row>
    <row r="1379" spans="1:18" x14ac:dyDescent="0.25">
      <c r="A1379" t="s">
        <v>30</v>
      </c>
      <c r="B1379" t="s">
        <v>38</v>
      </c>
      <c r="C1379" t="s">
        <v>48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0.40904649999999998</v>
      </c>
      <c r="H1379">
        <v>0.56405090000000002</v>
      </c>
      <c r="I1379">
        <v>86.530199999999994</v>
      </c>
      <c r="J1379">
        <v>2.9826100000000001E-2</v>
      </c>
      <c r="K1379">
        <v>0.1037824</v>
      </c>
      <c r="L1379">
        <v>0.15500430000000001</v>
      </c>
      <c r="M1379">
        <v>0.2062263</v>
      </c>
      <c r="N1379">
        <v>0.2801826</v>
      </c>
      <c r="O1379">
        <v>21671</v>
      </c>
      <c r="P1379" t="s">
        <v>58</v>
      </c>
      <c r="Q1379" t="s">
        <v>60</v>
      </c>
    </row>
    <row r="1380" spans="1:18" x14ac:dyDescent="0.25">
      <c r="A1380" t="s">
        <v>28</v>
      </c>
      <c r="B1380" t="s">
        <v>38</v>
      </c>
      <c r="C1380" t="s">
        <v>48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1.7419690000000001</v>
      </c>
      <c r="H1380">
        <v>2.402072</v>
      </c>
      <c r="I1380">
        <v>86.530199999999994</v>
      </c>
      <c r="J1380">
        <v>0.12701750000000001</v>
      </c>
      <c r="K1380">
        <v>0.44196859999999999</v>
      </c>
      <c r="L1380">
        <v>0.66010270000000004</v>
      </c>
      <c r="M1380">
        <v>0.87823689999999999</v>
      </c>
      <c r="N1380">
        <v>1.1931879999999999</v>
      </c>
      <c r="O1380">
        <v>21671</v>
      </c>
      <c r="P1380" t="s">
        <v>58</v>
      </c>
      <c r="Q1380" t="s">
        <v>60</v>
      </c>
    </row>
    <row r="1381" spans="1:18" x14ac:dyDescent="0.25">
      <c r="A1381" t="s">
        <v>29</v>
      </c>
      <c r="B1381" t="s">
        <v>38</v>
      </c>
      <c r="C1381" t="s">
        <v>48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1.4568620000000001</v>
      </c>
      <c r="H1381">
        <v>2.0089260000000002</v>
      </c>
      <c r="I1381">
        <v>86.530199999999994</v>
      </c>
      <c r="J1381">
        <v>0.1062287</v>
      </c>
      <c r="K1381">
        <v>0.36963190000000001</v>
      </c>
      <c r="L1381">
        <v>0.55206409999999995</v>
      </c>
      <c r="M1381">
        <v>0.73449640000000005</v>
      </c>
      <c r="N1381">
        <v>0.9978996</v>
      </c>
      <c r="O1381">
        <v>21671</v>
      </c>
      <c r="P1381" t="s">
        <v>58</v>
      </c>
      <c r="Q1381" t="s">
        <v>60</v>
      </c>
    </row>
    <row r="1382" spans="1:18" x14ac:dyDescent="0.25">
      <c r="A1382" t="s">
        <v>43</v>
      </c>
      <c r="B1382" t="s">
        <v>38</v>
      </c>
      <c r="C1382" t="s">
        <v>48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37.750210000000003</v>
      </c>
      <c r="H1382">
        <v>52.055289999999999</v>
      </c>
      <c r="I1382">
        <v>86.530199999999994</v>
      </c>
      <c r="J1382">
        <v>2.7525970000000002</v>
      </c>
      <c r="K1382">
        <v>9.5779010000000007</v>
      </c>
      <c r="L1382">
        <v>14.30509</v>
      </c>
      <c r="M1382">
        <v>19.03227</v>
      </c>
      <c r="N1382">
        <v>25.857569999999999</v>
      </c>
      <c r="O1382">
        <v>21671</v>
      </c>
      <c r="P1382" t="s">
        <v>58</v>
      </c>
      <c r="Q1382" t="s">
        <v>60</v>
      </c>
    </row>
    <row r="1383" spans="1:18" x14ac:dyDescent="0.25">
      <c r="A1383" t="s">
        <v>30</v>
      </c>
      <c r="B1383" t="s">
        <v>38</v>
      </c>
      <c r="C1383" t="s">
        <v>49</v>
      </c>
      <c r="D1383" t="s">
        <v>57</v>
      </c>
      <c r="E1383">
        <v>17</v>
      </c>
      <c r="F1383" t="str">
        <f t="shared" si="21"/>
        <v>Average Per Ton1-in-10June Monthly System Peak Day100% Cycling17</v>
      </c>
      <c r="G1383">
        <v>0.24481359999999999</v>
      </c>
      <c r="H1383">
        <v>0.3594619</v>
      </c>
      <c r="I1383">
        <v>85.475499999999997</v>
      </c>
      <c r="J1383">
        <v>4.415E-4</v>
      </c>
      <c r="K1383">
        <v>6.7915799999999998E-2</v>
      </c>
      <c r="L1383">
        <v>0.11464820000000001</v>
      </c>
      <c r="M1383">
        <v>0.16138060000000001</v>
      </c>
      <c r="N1383">
        <v>0.2288549</v>
      </c>
      <c r="O1383">
        <v>9073</v>
      </c>
      <c r="P1383" t="s">
        <v>58</v>
      </c>
      <c r="Q1383" t="s">
        <v>60</v>
      </c>
      <c r="R1383" t="s">
        <v>68</v>
      </c>
    </row>
    <row r="1384" spans="1:18" x14ac:dyDescent="0.25">
      <c r="A1384" t="s">
        <v>28</v>
      </c>
      <c r="B1384" t="s">
        <v>38</v>
      </c>
      <c r="C1384" t="s">
        <v>49</v>
      </c>
      <c r="D1384" t="s">
        <v>57</v>
      </c>
      <c r="E1384">
        <v>17</v>
      </c>
      <c r="F1384" t="str">
        <f t="shared" si="21"/>
        <v>Average Per Premise1-in-10June Monthly System Peak Day100% Cycling17</v>
      </c>
      <c r="G1384">
        <v>1.099308</v>
      </c>
      <c r="H1384">
        <v>1.6141239999999999</v>
      </c>
      <c r="I1384">
        <v>85.475499999999997</v>
      </c>
      <c r="J1384">
        <v>1.9827E-3</v>
      </c>
      <c r="K1384">
        <v>0.30496820000000002</v>
      </c>
      <c r="L1384">
        <v>0.51481509999999997</v>
      </c>
      <c r="M1384">
        <v>0.72466189999999997</v>
      </c>
      <c r="N1384">
        <v>1.027647</v>
      </c>
      <c r="O1384">
        <v>9073</v>
      </c>
      <c r="P1384" t="s">
        <v>58</v>
      </c>
      <c r="Q1384" t="s">
        <v>60</v>
      </c>
      <c r="R1384" t="s">
        <v>68</v>
      </c>
    </row>
    <row r="1385" spans="1:18" x14ac:dyDescent="0.25">
      <c r="A1385" t="s">
        <v>29</v>
      </c>
      <c r="B1385" t="s">
        <v>38</v>
      </c>
      <c r="C1385" t="s">
        <v>49</v>
      </c>
      <c r="D1385" t="s">
        <v>57</v>
      </c>
      <c r="E1385">
        <v>17</v>
      </c>
      <c r="F1385" t="str">
        <f t="shared" si="21"/>
        <v>Average Per Device1-in-10June Monthly System Peak Day100% Cycling17</v>
      </c>
      <c r="G1385">
        <v>0.88974359999999997</v>
      </c>
      <c r="H1385">
        <v>1.3064180000000001</v>
      </c>
      <c r="I1385">
        <v>85.475499999999997</v>
      </c>
      <c r="J1385">
        <v>1.6046999999999999E-3</v>
      </c>
      <c r="K1385">
        <v>0.2468311</v>
      </c>
      <c r="L1385">
        <v>0.41667419999999999</v>
      </c>
      <c r="M1385">
        <v>0.58651719999999996</v>
      </c>
      <c r="N1385">
        <v>0.83174360000000003</v>
      </c>
      <c r="O1385">
        <v>9073</v>
      </c>
      <c r="P1385" t="s">
        <v>58</v>
      </c>
      <c r="Q1385" t="s">
        <v>60</v>
      </c>
      <c r="R1385" t="s">
        <v>68</v>
      </c>
    </row>
    <row r="1386" spans="1:18" x14ac:dyDescent="0.25">
      <c r="A1386" t="s">
        <v>43</v>
      </c>
      <c r="B1386" t="s">
        <v>38</v>
      </c>
      <c r="C1386" t="s">
        <v>49</v>
      </c>
      <c r="D1386" t="s">
        <v>57</v>
      </c>
      <c r="E1386">
        <v>17</v>
      </c>
      <c r="F1386" t="str">
        <f t="shared" si="21"/>
        <v>Aggregate1-in-10June Monthly System Peak Day100% Cycling17</v>
      </c>
      <c r="G1386">
        <v>9.9740260000000003</v>
      </c>
      <c r="H1386">
        <v>14.64494</v>
      </c>
      <c r="I1386">
        <v>85.475499999999997</v>
      </c>
      <c r="J1386">
        <v>1.7988899999999999E-2</v>
      </c>
      <c r="K1386">
        <v>2.7669769999999998</v>
      </c>
      <c r="L1386">
        <v>4.6709170000000002</v>
      </c>
      <c r="M1386">
        <v>6.5748569999999997</v>
      </c>
      <c r="N1386">
        <v>9.3238450000000004</v>
      </c>
      <c r="O1386">
        <v>9073</v>
      </c>
      <c r="P1386" t="s">
        <v>58</v>
      </c>
      <c r="Q1386" t="s">
        <v>60</v>
      </c>
      <c r="R1386" t="s">
        <v>68</v>
      </c>
    </row>
    <row r="1387" spans="1:18" x14ac:dyDescent="0.25">
      <c r="A1387" t="s">
        <v>30</v>
      </c>
      <c r="B1387" t="s">
        <v>38</v>
      </c>
      <c r="C1387" t="s">
        <v>49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0.4665359</v>
      </c>
      <c r="H1387">
        <v>0.59295160000000002</v>
      </c>
      <c r="I1387">
        <v>86.355599999999995</v>
      </c>
      <c r="J1387">
        <v>-1.3439899999999999E-2</v>
      </c>
      <c r="K1387">
        <v>6.9188E-2</v>
      </c>
      <c r="L1387">
        <v>0.12641579999999999</v>
      </c>
      <c r="M1387">
        <v>0.18364359999999999</v>
      </c>
      <c r="N1387">
        <v>0.26627149999999999</v>
      </c>
      <c r="O1387">
        <v>12598</v>
      </c>
      <c r="P1387" t="s">
        <v>58</v>
      </c>
      <c r="Q1387" t="s">
        <v>60</v>
      </c>
      <c r="R1387" t="s">
        <v>68</v>
      </c>
    </row>
    <row r="1388" spans="1:18" x14ac:dyDescent="0.25">
      <c r="A1388" t="s">
        <v>28</v>
      </c>
      <c r="B1388" t="s">
        <v>38</v>
      </c>
      <c r="C1388" t="s">
        <v>49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1.9089160000000001</v>
      </c>
      <c r="H1388">
        <v>2.4261689999999998</v>
      </c>
      <c r="I1388">
        <v>86.355599999999995</v>
      </c>
      <c r="J1388">
        <v>-5.4991900000000003E-2</v>
      </c>
      <c r="K1388">
        <v>0.28309509999999999</v>
      </c>
      <c r="L1388">
        <v>0.51725310000000002</v>
      </c>
      <c r="M1388">
        <v>0.7514111</v>
      </c>
      <c r="N1388">
        <v>1.0894980000000001</v>
      </c>
      <c r="O1388">
        <v>12598</v>
      </c>
      <c r="P1388" t="s">
        <v>58</v>
      </c>
      <c r="Q1388" t="s">
        <v>60</v>
      </c>
      <c r="R1388" t="s">
        <v>68</v>
      </c>
    </row>
    <row r="1389" spans="1:18" x14ac:dyDescent="0.25">
      <c r="A1389" t="s">
        <v>29</v>
      </c>
      <c r="B1389" t="s">
        <v>38</v>
      </c>
      <c r="C1389" t="s">
        <v>49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1.635731</v>
      </c>
      <c r="H1389">
        <v>2.0789610000000001</v>
      </c>
      <c r="I1389">
        <v>86.355599999999995</v>
      </c>
      <c r="J1389">
        <v>-4.71221E-2</v>
      </c>
      <c r="K1389">
        <v>0.2425814</v>
      </c>
      <c r="L1389">
        <v>0.44322909999999999</v>
      </c>
      <c r="M1389">
        <v>0.64387680000000003</v>
      </c>
      <c r="N1389">
        <v>0.93358030000000003</v>
      </c>
      <c r="O1389">
        <v>12598</v>
      </c>
      <c r="P1389" t="s">
        <v>58</v>
      </c>
      <c r="Q1389" t="s">
        <v>60</v>
      </c>
      <c r="R1389" t="s">
        <v>68</v>
      </c>
    </row>
    <row r="1390" spans="1:18" x14ac:dyDescent="0.25">
      <c r="A1390" t="s">
        <v>43</v>
      </c>
      <c r="B1390" t="s">
        <v>38</v>
      </c>
      <c r="C1390" t="s">
        <v>49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24.04853</v>
      </c>
      <c r="H1390">
        <v>30.564879999999999</v>
      </c>
      <c r="I1390">
        <v>86.355599999999995</v>
      </c>
      <c r="J1390">
        <v>-0.69278850000000003</v>
      </c>
      <c r="K1390">
        <v>3.5664319999999998</v>
      </c>
      <c r="L1390">
        <v>6.5163549999999999</v>
      </c>
      <c r="M1390">
        <v>9.4662769999999998</v>
      </c>
      <c r="N1390">
        <v>13.7255</v>
      </c>
      <c r="O1390">
        <v>12598</v>
      </c>
      <c r="P1390" t="s">
        <v>58</v>
      </c>
      <c r="Q1390" t="s">
        <v>60</v>
      </c>
      <c r="R1390" t="s">
        <v>68</v>
      </c>
    </row>
    <row r="1391" spans="1:18" x14ac:dyDescent="0.25">
      <c r="A1391" t="s">
        <v>30</v>
      </c>
      <c r="B1391" t="s">
        <v>38</v>
      </c>
      <c r="C1391" t="s">
        <v>49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0.3737008</v>
      </c>
      <c r="H1391">
        <v>0.4951895</v>
      </c>
      <c r="I1391">
        <v>85.987099999999998</v>
      </c>
      <c r="J1391">
        <v>-7.6277999999999997E-3</v>
      </c>
      <c r="K1391">
        <v>6.8655300000000002E-2</v>
      </c>
      <c r="L1391">
        <v>0.12148870000000001</v>
      </c>
      <c r="M1391">
        <v>0.17432210000000001</v>
      </c>
      <c r="N1391">
        <v>0.25060519999999997</v>
      </c>
      <c r="O1391">
        <v>21671</v>
      </c>
      <c r="P1391" t="s">
        <v>58</v>
      </c>
      <c r="Q1391" t="s">
        <v>60</v>
      </c>
    </row>
    <row r="1392" spans="1:18" x14ac:dyDescent="0.25">
      <c r="A1392" t="s">
        <v>28</v>
      </c>
      <c r="B1392" t="s">
        <v>38</v>
      </c>
      <c r="C1392" t="s">
        <v>49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1.591445</v>
      </c>
      <c r="H1392">
        <v>2.1088179999999999</v>
      </c>
      <c r="I1392">
        <v>85.987099999999998</v>
      </c>
      <c r="J1392">
        <v>-3.2483699999999997E-2</v>
      </c>
      <c r="K1392">
        <v>0.29237600000000002</v>
      </c>
      <c r="L1392">
        <v>0.51737279999999997</v>
      </c>
      <c r="M1392">
        <v>0.74236950000000002</v>
      </c>
      <c r="N1392">
        <v>1.067229</v>
      </c>
      <c r="O1392">
        <v>21671</v>
      </c>
      <c r="P1392" t="s">
        <v>58</v>
      </c>
      <c r="Q1392" t="s">
        <v>60</v>
      </c>
    </row>
    <row r="1393" spans="1:18" x14ac:dyDescent="0.25">
      <c r="A1393" t="s">
        <v>29</v>
      </c>
      <c r="B1393" t="s">
        <v>38</v>
      </c>
      <c r="C1393" t="s">
        <v>49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1.3309740000000001</v>
      </c>
      <c r="H1393">
        <v>1.7636689999999999</v>
      </c>
      <c r="I1393">
        <v>85.987099999999998</v>
      </c>
      <c r="J1393">
        <v>-2.71671E-2</v>
      </c>
      <c r="K1393">
        <v>0.24452299999999999</v>
      </c>
      <c r="L1393">
        <v>0.43269469999999999</v>
      </c>
      <c r="M1393">
        <v>0.62086640000000004</v>
      </c>
      <c r="N1393">
        <v>0.89255649999999997</v>
      </c>
      <c r="O1393">
        <v>21671</v>
      </c>
      <c r="P1393" t="s">
        <v>58</v>
      </c>
      <c r="Q1393" t="s">
        <v>60</v>
      </c>
    </row>
    <row r="1394" spans="1:18" x14ac:dyDescent="0.25">
      <c r="A1394" t="s">
        <v>43</v>
      </c>
      <c r="B1394" t="s">
        <v>38</v>
      </c>
      <c r="C1394" t="s">
        <v>49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34.488210000000002</v>
      </c>
      <c r="H1394">
        <v>45.700189999999999</v>
      </c>
      <c r="I1394">
        <v>85.987099999999998</v>
      </c>
      <c r="J1394">
        <v>-0.7039533</v>
      </c>
      <c r="K1394">
        <v>6.3360799999999999</v>
      </c>
      <c r="L1394">
        <v>11.21199</v>
      </c>
      <c r="M1394">
        <v>16.087890000000002</v>
      </c>
      <c r="N1394">
        <v>23.12792</v>
      </c>
      <c r="O1394">
        <v>21671</v>
      </c>
      <c r="P1394" t="s">
        <v>58</v>
      </c>
      <c r="Q1394" t="s">
        <v>60</v>
      </c>
    </row>
    <row r="1395" spans="1:18" x14ac:dyDescent="0.25">
      <c r="A1395" t="s">
        <v>30</v>
      </c>
      <c r="B1395" t="s">
        <v>38</v>
      </c>
      <c r="C1395" t="s">
        <v>50</v>
      </c>
      <c r="D1395" t="s">
        <v>57</v>
      </c>
      <c r="E1395">
        <v>17</v>
      </c>
      <c r="F1395" t="str">
        <f t="shared" si="21"/>
        <v>Average Per Ton1-in-10May Monthly System Peak Day100% Cycling17</v>
      </c>
      <c r="G1395">
        <v>0.25639919999999999</v>
      </c>
      <c r="H1395">
        <v>0.39885979999999999</v>
      </c>
      <c r="I1395">
        <v>84.607399999999998</v>
      </c>
      <c r="J1395">
        <v>3.1152599999999999E-2</v>
      </c>
      <c r="K1395">
        <v>9.6914299999999995E-2</v>
      </c>
      <c r="L1395">
        <v>0.14246059999999999</v>
      </c>
      <c r="M1395">
        <v>0.18800700000000001</v>
      </c>
      <c r="N1395">
        <v>0.25376870000000001</v>
      </c>
      <c r="O1395">
        <v>9073</v>
      </c>
      <c r="P1395" t="s">
        <v>58</v>
      </c>
      <c r="Q1395" t="s">
        <v>60</v>
      </c>
      <c r="R1395" t="s">
        <v>69</v>
      </c>
    </row>
    <row r="1396" spans="1:18" x14ac:dyDescent="0.25">
      <c r="A1396" t="s">
        <v>28</v>
      </c>
      <c r="B1396" t="s">
        <v>38</v>
      </c>
      <c r="C1396" t="s">
        <v>50</v>
      </c>
      <c r="D1396" t="s">
        <v>57</v>
      </c>
      <c r="E1396">
        <v>17</v>
      </c>
      <c r="F1396" t="str">
        <f t="shared" si="21"/>
        <v>Average Per Premise1-in-10May Monthly System Peak Day100% Cycling17</v>
      </c>
      <c r="G1396">
        <v>1.151332</v>
      </c>
      <c r="H1396">
        <v>1.7910360000000001</v>
      </c>
      <c r="I1396">
        <v>84.607399999999998</v>
      </c>
      <c r="J1396">
        <v>0.1398875</v>
      </c>
      <c r="K1396">
        <v>0.43518299999999999</v>
      </c>
      <c r="L1396">
        <v>0.63970369999999999</v>
      </c>
      <c r="M1396">
        <v>0.84422439999999999</v>
      </c>
      <c r="N1396">
        <v>1.1395200000000001</v>
      </c>
      <c r="O1396">
        <v>9073</v>
      </c>
      <c r="P1396" t="s">
        <v>58</v>
      </c>
      <c r="Q1396" t="s">
        <v>60</v>
      </c>
      <c r="R1396" t="s">
        <v>69</v>
      </c>
    </row>
    <row r="1397" spans="1:18" x14ac:dyDescent="0.25">
      <c r="A1397" t="s">
        <v>29</v>
      </c>
      <c r="B1397" t="s">
        <v>38</v>
      </c>
      <c r="C1397" t="s">
        <v>50</v>
      </c>
      <c r="D1397" t="s">
        <v>57</v>
      </c>
      <c r="E1397">
        <v>17</v>
      </c>
      <c r="F1397" t="str">
        <f t="shared" si="21"/>
        <v>Average Per Device1-in-10May Monthly System Peak Day100% Cycling17</v>
      </c>
      <c r="G1397">
        <v>0.93184979999999995</v>
      </c>
      <c r="H1397">
        <v>1.449605</v>
      </c>
      <c r="I1397">
        <v>84.607399999999998</v>
      </c>
      <c r="J1397">
        <v>0.1132203</v>
      </c>
      <c r="K1397">
        <v>0.3522226</v>
      </c>
      <c r="L1397">
        <v>0.51775490000000002</v>
      </c>
      <c r="M1397">
        <v>0.68328710000000004</v>
      </c>
      <c r="N1397">
        <v>0.92228949999999998</v>
      </c>
      <c r="O1397">
        <v>9073</v>
      </c>
      <c r="P1397" t="s">
        <v>58</v>
      </c>
      <c r="Q1397" t="s">
        <v>60</v>
      </c>
      <c r="R1397" t="s">
        <v>69</v>
      </c>
    </row>
    <row r="1398" spans="1:18" x14ac:dyDescent="0.25">
      <c r="A1398" t="s">
        <v>43</v>
      </c>
      <c r="B1398" t="s">
        <v>38</v>
      </c>
      <c r="C1398" t="s">
        <v>50</v>
      </c>
      <c r="D1398" t="s">
        <v>57</v>
      </c>
      <c r="E1398">
        <v>17</v>
      </c>
      <c r="F1398" t="str">
        <f t="shared" si="21"/>
        <v>Aggregate1-in-10May Monthly System Peak Day100% Cycling17</v>
      </c>
      <c r="G1398">
        <v>10.44604</v>
      </c>
      <c r="H1398">
        <v>16.250070000000001</v>
      </c>
      <c r="I1398">
        <v>84.607399999999998</v>
      </c>
      <c r="J1398">
        <v>1.269199</v>
      </c>
      <c r="K1398">
        <v>3.9484149999999998</v>
      </c>
      <c r="L1398">
        <v>5.8040320000000003</v>
      </c>
      <c r="M1398">
        <v>7.6596479999999998</v>
      </c>
      <c r="N1398">
        <v>10.33886</v>
      </c>
      <c r="O1398">
        <v>9073</v>
      </c>
      <c r="P1398" t="s">
        <v>58</v>
      </c>
      <c r="Q1398" t="s">
        <v>60</v>
      </c>
      <c r="R1398" t="s">
        <v>69</v>
      </c>
    </row>
    <row r="1399" spans="1:18" x14ac:dyDescent="0.25">
      <c r="A1399" t="s">
        <v>30</v>
      </c>
      <c r="B1399" t="s">
        <v>38</v>
      </c>
      <c r="C1399" t="s">
        <v>50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0.49071219999999999</v>
      </c>
      <c r="H1399">
        <v>0.62812400000000002</v>
      </c>
      <c r="I1399">
        <v>85.174099999999996</v>
      </c>
      <c r="J1399">
        <v>2.4899999999999998E-4</v>
      </c>
      <c r="K1399">
        <v>8.1285899999999994E-2</v>
      </c>
      <c r="L1399">
        <v>0.1374118</v>
      </c>
      <c r="M1399">
        <v>0.19353770000000001</v>
      </c>
      <c r="N1399">
        <v>0.2745746</v>
      </c>
      <c r="O1399">
        <v>12598</v>
      </c>
      <c r="P1399" t="s">
        <v>58</v>
      </c>
      <c r="Q1399" t="s">
        <v>60</v>
      </c>
      <c r="R1399" t="s">
        <v>69</v>
      </c>
    </row>
    <row r="1400" spans="1:18" x14ac:dyDescent="0.25">
      <c r="A1400" t="s">
        <v>28</v>
      </c>
      <c r="B1400" t="s">
        <v>38</v>
      </c>
      <c r="C1400" t="s">
        <v>50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2.007838</v>
      </c>
      <c r="H1400">
        <v>2.5700829999999999</v>
      </c>
      <c r="I1400">
        <v>85.174099999999996</v>
      </c>
      <c r="J1400">
        <v>1.0187E-3</v>
      </c>
      <c r="K1400">
        <v>0.3325959</v>
      </c>
      <c r="L1400">
        <v>0.5622452</v>
      </c>
      <c r="M1400">
        <v>0.79189449999999995</v>
      </c>
      <c r="N1400">
        <v>1.123472</v>
      </c>
      <c r="O1400">
        <v>12598</v>
      </c>
      <c r="P1400" t="s">
        <v>58</v>
      </c>
      <c r="Q1400" t="s">
        <v>60</v>
      </c>
      <c r="R1400" t="s">
        <v>69</v>
      </c>
    </row>
    <row r="1401" spans="1:18" x14ac:dyDescent="0.25">
      <c r="A1401" t="s">
        <v>29</v>
      </c>
      <c r="B1401" t="s">
        <v>38</v>
      </c>
      <c r="C1401" t="s">
        <v>50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1.7204969999999999</v>
      </c>
      <c r="H1401">
        <v>2.2022789999999999</v>
      </c>
      <c r="I1401">
        <v>85.174099999999996</v>
      </c>
      <c r="J1401">
        <v>8.7290000000000002E-4</v>
      </c>
      <c r="K1401">
        <v>0.28499809999999998</v>
      </c>
      <c r="L1401">
        <v>0.4817824</v>
      </c>
      <c r="M1401">
        <v>0.67856669999999997</v>
      </c>
      <c r="N1401">
        <v>0.96269190000000004</v>
      </c>
      <c r="O1401">
        <v>12598</v>
      </c>
      <c r="P1401" t="s">
        <v>58</v>
      </c>
      <c r="Q1401" t="s">
        <v>60</v>
      </c>
      <c r="R1401" t="s">
        <v>69</v>
      </c>
    </row>
    <row r="1402" spans="1:18" x14ac:dyDescent="0.25">
      <c r="A1402" t="s">
        <v>43</v>
      </c>
      <c r="B1402" t="s">
        <v>38</v>
      </c>
      <c r="C1402" t="s">
        <v>50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25.294740000000001</v>
      </c>
      <c r="H1402">
        <v>32.37791</v>
      </c>
      <c r="I1402">
        <v>85.174099999999996</v>
      </c>
      <c r="J1402">
        <v>1.2833199999999999E-2</v>
      </c>
      <c r="K1402">
        <v>4.1900430000000002</v>
      </c>
      <c r="L1402">
        <v>7.0831650000000002</v>
      </c>
      <c r="M1402">
        <v>9.9762869999999992</v>
      </c>
      <c r="N1402">
        <v>14.153499999999999</v>
      </c>
      <c r="O1402">
        <v>12598</v>
      </c>
      <c r="P1402" t="s">
        <v>58</v>
      </c>
      <c r="Q1402" t="s">
        <v>60</v>
      </c>
      <c r="R1402" t="s">
        <v>69</v>
      </c>
    </row>
    <row r="1403" spans="1:18" x14ac:dyDescent="0.25">
      <c r="A1403" t="s">
        <v>30</v>
      </c>
      <c r="B1403" t="s">
        <v>38</v>
      </c>
      <c r="C1403" t="s">
        <v>50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0.39260539999999999</v>
      </c>
      <c r="H1403">
        <v>0.53213109999999997</v>
      </c>
      <c r="I1403">
        <v>84.936800000000005</v>
      </c>
      <c r="J1403">
        <v>1.31883E-2</v>
      </c>
      <c r="K1403">
        <v>8.7829500000000005E-2</v>
      </c>
      <c r="L1403">
        <v>0.1395257</v>
      </c>
      <c r="M1403">
        <v>0.191222</v>
      </c>
      <c r="N1403">
        <v>0.26586310000000002</v>
      </c>
      <c r="O1403">
        <v>21671</v>
      </c>
      <c r="P1403" t="s">
        <v>58</v>
      </c>
      <c r="Q1403" t="s">
        <v>60</v>
      </c>
    </row>
    <row r="1404" spans="1:18" x14ac:dyDescent="0.25">
      <c r="A1404" t="s">
        <v>28</v>
      </c>
      <c r="B1404" t="s">
        <v>38</v>
      </c>
      <c r="C1404" t="s">
        <v>50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1.6719520000000001</v>
      </c>
      <c r="H1404">
        <v>2.2661380000000002</v>
      </c>
      <c r="I1404">
        <v>84.936800000000005</v>
      </c>
      <c r="J1404">
        <v>5.6163900000000003E-2</v>
      </c>
      <c r="K1404">
        <v>0.37403140000000001</v>
      </c>
      <c r="L1404">
        <v>0.59418539999999997</v>
      </c>
      <c r="M1404">
        <v>0.81433949999999999</v>
      </c>
      <c r="N1404">
        <v>1.132207</v>
      </c>
      <c r="O1404">
        <v>21671</v>
      </c>
      <c r="P1404" t="s">
        <v>58</v>
      </c>
      <c r="Q1404" t="s">
        <v>60</v>
      </c>
    </row>
    <row r="1405" spans="1:18" x14ac:dyDescent="0.25">
      <c r="A1405" t="s">
        <v>29</v>
      </c>
      <c r="B1405" t="s">
        <v>38</v>
      </c>
      <c r="C1405" t="s">
        <v>50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1.3983049999999999</v>
      </c>
      <c r="H1405">
        <v>1.89524</v>
      </c>
      <c r="I1405">
        <v>84.936800000000005</v>
      </c>
      <c r="J1405">
        <v>4.6971600000000002E-2</v>
      </c>
      <c r="K1405">
        <v>0.31281389999999998</v>
      </c>
      <c r="L1405">
        <v>0.49693549999999997</v>
      </c>
      <c r="M1405">
        <v>0.68105700000000002</v>
      </c>
      <c r="N1405">
        <v>0.9468993</v>
      </c>
      <c r="O1405">
        <v>21671</v>
      </c>
      <c r="P1405" t="s">
        <v>58</v>
      </c>
      <c r="Q1405" t="s">
        <v>60</v>
      </c>
    </row>
    <row r="1406" spans="1:18" x14ac:dyDescent="0.25">
      <c r="A1406" t="s">
        <v>43</v>
      </c>
      <c r="B1406" t="s">
        <v>38</v>
      </c>
      <c r="C1406" t="s">
        <v>50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36.232880000000002</v>
      </c>
      <c r="H1406">
        <v>49.109470000000002</v>
      </c>
      <c r="I1406">
        <v>84.936800000000005</v>
      </c>
      <c r="J1406">
        <v>1.2171289999999999</v>
      </c>
      <c r="K1406">
        <v>8.1056349999999995</v>
      </c>
      <c r="L1406">
        <v>12.87659</v>
      </c>
      <c r="M1406">
        <v>17.647549999999999</v>
      </c>
      <c r="N1406">
        <v>24.536059999999999</v>
      </c>
      <c r="O1406">
        <v>21671</v>
      </c>
      <c r="P1406" t="s">
        <v>58</v>
      </c>
      <c r="Q1406" t="s">
        <v>60</v>
      </c>
    </row>
    <row r="1407" spans="1:18" x14ac:dyDescent="0.25">
      <c r="A1407" t="s">
        <v>30</v>
      </c>
      <c r="B1407" t="s">
        <v>38</v>
      </c>
      <c r="C1407" t="s">
        <v>51</v>
      </c>
      <c r="D1407" t="s">
        <v>57</v>
      </c>
      <c r="E1407">
        <v>17</v>
      </c>
      <c r="F1407" t="str">
        <f t="shared" si="21"/>
        <v>Average Per Ton1-in-10October Monthly System Peak Day100% Cycling17</v>
      </c>
      <c r="G1407">
        <v>0.25793349999999998</v>
      </c>
      <c r="H1407">
        <v>0.40407759999999998</v>
      </c>
      <c r="I1407">
        <v>88.646900000000002</v>
      </c>
      <c r="J1407">
        <v>3.5111099999999999E-2</v>
      </c>
      <c r="K1407">
        <v>0.1007103</v>
      </c>
      <c r="L1407">
        <v>0.1461441</v>
      </c>
      <c r="M1407">
        <v>0.1915779</v>
      </c>
      <c r="N1407">
        <v>0.25717709999999999</v>
      </c>
      <c r="O1407">
        <v>9073</v>
      </c>
      <c r="P1407" t="s">
        <v>58</v>
      </c>
      <c r="Q1407" t="s">
        <v>60</v>
      </c>
      <c r="R1407" t="s">
        <v>70</v>
      </c>
    </row>
    <row r="1408" spans="1:18" x14ac:dyDescent="0.25">
      <c r="A1408" t="s">
        <v>28</v>
      </c>
      <c r="B1408" t="s">
        <v>38</v>
      </c>
      <c r="C1408" t="s">
        <v>51</v>
      </c>
      <c r="D1408" t="s">
        <v>57</v>
      </c>
      <c r="E1408">
        <v>17</v>
      </c>
      <c r="F1408" t="str">
        <f t="shared" si="21"/>
        <v>Average Per Premise1-in-10October Monthly System Peak Day100% Cycling17</v>
      </c>
      <c r="G1408">
        <v>1.1582220000000001</v>
      </c>
      <c r="H1408">
        <v>1.8144659999999999</v>
      </c>
      <c r="I1408">
        <v>88.646900000000002</v>
      </c>
      <c r="J1408">
        <v>0.15766230000000001</v>
      </c>
      <c r="K1408">
        <v>0.45222820000000002</v>
      </c>
      <c r="L1408">
        <v>0.65624369999999999</v>
      </c>
      <c r="M1408">
        <v>0.8602592</v>
      </c>
      <c r="N1408">
        <v>1.154825</v>
      </c>
      <c r="O1408">
        <v>9073</v>
      </c>
      <c r="P1408" t="s">
        <v>58</v>
      </c>
      <c r="Q1408" t="s">
        <v>60</v>
      </c>
      <c r="R1408" t="s">
        <v>70</v>
      </c>
    </row>
    <row r="1409" spans="1:18" x14ac:dyDescent="0.25">
      <c r="A1409" t="s">
        <v>29</v>
      </c>
      <c r="B1409" t="s">
        <v>38</v>
      </c>
      <c r="C1409" t="s">
        <v>51</v>
      </c>
      <c r="D1409" t="s">
        <v>57</v>
      </c>
      <c r="E1409">
        <v>17</v>
      </c>
      <c r="F1409" t="str">
        <f t="shared" si="21"/>
        <v>Average Per Device1-in-10October Monthly System Peak Day100% Cycling17</v>
      </c>
      <c r="G1409">
        <v>0.93742610000000004</v>
      </c>
      <c r="H1409">
        <v>1.4685680000000001</v>
      </c>
      <c r="I1409">
        <v>88.646900000000002</v>
      </c>
      <c r="J1409">
        <v>0.12760659999999999</v>
      </c>
      <c r="K1409">
        <v>0.36601850000000002</v>
      </c>
      <c r="L1409">
        <v>0.5311418</v>
      </c>
      <c r="M1409">
        <v>0.69626520000000003</v>
      </c>
      <c r="N1409">
        <v>0.93467699999999998</v>
      </c>
      <c r="O1409">
        <v>9073</v>
      </c>
      <c r="P1409" t="s">
        <v>58</v>
      </c>
      <c r="Q1409" t="s">
        <v>60</v>
      </c>
      <c r="R1409" t="s">
        <v>70</v>
      </c>
    </row>
    <row r="1410" spans="1:18" x14ac:dyDescent="0.25">
      <c r="A1410" t="s">
        <v>43</v>
      </c>
      <c r="B1410" t="s">
        <v>38</v>
      </c>
      <c r="C1410" t="s">
        <v>51</v>
      </c>
      <c r="D1410" t="s">
        <v>57</v>
      </c>
      <c r="E1410">
        <v>17</v>
      </c>
      <c r="F1410" t="str">
        <f t="shared" si="21"/>
        <v>Aggregate1-in-10October Monthly System Peak Day100% Cycling17</v>
      </c>
      <c r="G1410">
        <v>10.50855</v>
      </c>
      <c r="H1410">
        <v>16.46265</v>
      </c>
      <c r="I1410">
        <v>88.646900000000002</v>
      </c>
      <c r="J1410">
        <v>1.4304699999999999</v>
      </c>
      <c r="K1410">
        <v>4.1030670000000002</v>
      </c>
      <c r="L1410">
        <v>5.9540990000000003</v>
      </c>
      <c r="M1410">
        <v>7.8051320000000004</v>
      </c>
      <c r="N1410">
        <v>10.477729999999999</v>
      </c>
      <c r="O1410">
        <v>9073</v>
      </c>
      <c r="P1410" t="s">
        <v>58</v>
      </c>
      <c r="Q1410" t="s">
        <v>60</v>
      </c>
      <c r="R1410" t="s">
        <v>70</v>
      </c>
    </row>
    <row r="1411" spans="1:18" x14ac:dyDescent="0.25">
      <c r="A1411" t="s">
        <v>30</v>
      </c>
      <c r="B1411" t="s">
        <v>38</v>
      </c>
      <c r="C1411" t="s">
        <v>51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0.49452499999999999</v>
      </c>
      <c r="H1411">
        <v>0.63367090000000004</v>
      </c>
      <c r="I1411">
        <v>89.441999999999993</v>
      </c>
      <c r="J1411">
        <v>2.2642999999999999E-3</v>
      </c>
      <c r="K1411">
        <v>8.3135100000000003E-2</v>
      </c>
      <c r="L1411">
        <v>0.13914589999999999</v>
      </c>
      <c r="M1411">
        <v>0.19515679999999999</v>
      </c>
      <c r="N1411">
        <v>0.27602749999999998</v>
      </c>
      <c r="O1411">
        <v>12598</v>
      </c>
      <c r="P1411" t="s">
        <v>58</v>
      </c>
      <c r="Q1411" t="s">
        <v>60</v>
      </c>
      <c r="R1411" t="s">
        <v>70</v>
      </c>
    </row>
    <row r="1412" spans="1:18" x14ac:dyDescent="0.25">
      <c r="A1412" t="s">
        <v>28</v>
      </c>
      <c r="B1412" t="s">
        <v>38</v>
      </c>
      <c r="C1412" t="s">
        <v>51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2.0234390000000002</v>
      </c>
      <c r="H1412">
        <v>2.5927799999999999</v>
      </c>
      <c r="I1412">
        <v>89.441999999999993</v>
      </c>
      <c r="J1412">
        <v>9.2647000000000007E-3</v>
      </c>
      <c r="K1412">
        <v>0.34016210000000002</v>
      </c>
      <c r="L1412">
        <v>0.56934070000000003</v>
      </c>
      <c r="M1412">
        <v>0.79851930000000004</v>
      </c>
      <c r="N1412">
        <v>1.1294169999999999</v>
      </c>
      <c r="O1412">
        <v>12598</v>
      </c>
      <c r="P1412" t="s">
        <v>58</v>
      </c>
      <c r="Q1412" t="s">
        <v>60</v>
      </c>
      <c r="R1412" t="s">
        <v>70</v>
      </c>
    </row>
    <row r="1413" spans="1:18" x14ac:dyDescent="0.25">
      <c r="A1413" t="s">
        <v>29</v>
      </c>
      <c r="B1413" t="s">
        <v>38</v>
      </c>
      <c r="C1413" t="s">
        <v>51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1.733865</v>
      </c>
      <c r="H1413">
        <v>2.221727</v>
      </c>
      <c r="I1413">
        <v>89.441999999999993</v>
      </c>
      <c r="J1413">
        <v>7.9389000000000005E-3</v>
      </c>
      <c r="K1413">
        <v>0.29148160000000001</v>
      </c>
      <c r="L1413">
        <v>0.48786249999999998</v>
      </c>
      <c r="M1413">
        <v>0.68424339999999995</v>
      </c>
      <c r="N1413">
        <v>0.96778609999999998</v>
      </c>
      <c r="O1413">
        <v>12598</v>
      </c>
      <c r="P1413" t="s">
        <v>58</v>
      </c>
      <c r="Q1413" t="s">
        <v>60</v>
      </c>
      <c r="R1413" t="s">
        <v>70</v>
      </c>
    </row>
    <row r="1414" spans="1:18" x14ac:dyDescent="0.25">
      <c r="A1414" t="s">
        <v>43</v>
      </c>
      <c r="B1414" t="s">
        <v>38</v>
      </c>
      <c r="C1414" t="s">
        <v>51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25.49128</v>
      </c>
      <c r="H1414">
        <v>32.66384</v>
      </c>
      <c r="I1414">
        <v>89.441999999999993</v>
      </c>
      <c r="J1414">
        <v>0.1167171</v>
      </c>
      <c r="K1414">
        <v>4.2853630000000003</v>
      </c>
      <c r="L1414">
        <v>7.1725539999999999</v>
      </c>
      <c r="M1414">
        <v>10.059749999999999</v>
      </c>
      <c r="N1414">
        <v>14.228389999999999</v>
      </c>
      <c r="O1414">
        <v>12598</v>
      </c>
      <c r="P1414" t="s">
        <v>58</v>
      </c>
      <c r="Q1414" t="s">
        <v>60</v>
      </c>
      <c r="R1414" t="s">
        <v>70</v>
      </c>
    </row>
    <row r="1415" spans="1:18" x14ac:dyDescent="0.25">
      <c r="A1415" t="s">
        <v>30</v>
      </c>
      <c r="B1415" t="s">
        <v>38</v>
      </c>
      <c r="C1415" t="s">
        <v>51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0.39546409999999999</v>
      </c>
      <c r="H1415">
        <v>0.53754020000000002</v>
      </c>
      <c r="I1415">
        <v>89.109099999999998</v>
      </c>
      <c r="J1415">
        <v>1.6017199999999999E-2</v>
      </c>
      <c r="K1415">
        <v>9.0493799999999999E-2</v>
      </c>
      <c r="L1415">
        <v>0.14207600000000001</v>
      </c>
      <c r="M1415">
        <v>0.19365830000000001</v>
      </c>
      <c r="N1415">
        <v>0.26813490000000001</v>
      </c>
      <c r="O1415">
        <v>21671</v>
      </c>
      <c r="P1415" t="s">
        <v>58</v>
      </c>
      <c r="Q1415" t="s">
        <v>60</v>
      </c>
    </row>
    <row r="1416" spans="1:18" x14ac:dyDescent="0.25">
      <c r="A1416" t="s">
        <v>28</v>
      </c>
      <c r="B1416" t="s">
        <v>38</v>
      </c>
      <c r="C1416" t="s">
        <v>51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1.6841269999999999</v>
      </c>
      <c r="H1416">
        <v>2.2891729999999999</v>
      </c>
      <c r="I1416">
        <v>89.109099999999998</v>
      </c>
      <c r="J1416">
        <v>6.8211099999999997E-2</v>
      </c>
      <c r="K1416">
        <v>0.38537759999999999</v>
      </c>
      <c r="L1416">
        <v>0.60504619999999998</v>
      </c>
      <c r="M1416">
        <v>0.82471470000000002</v>
      </c>
      <c r="N1416">
        <v>1.1418809999999999</v>
      </c>
      <c r="O1416">
        <v>21671</v>
      </c>
      <c r="P1416" t="s">
        <v>58</v>
      </c>
      <c r="Q1416" t="s">
        <v>60</v>
      </c>
    </row>
    <row r="1417" spans="1:18" x14ac:dyDescent="0.25">
      <c r="A1417" t="s">
        <v>29</v>
      </c>
      <c r="B1417" t="s">
        <v>38</v>
      </c>
      <c r="C1417" t="s">
        <v>51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1.408487</v>
      </c>
      <c r="H1417">
        <v>1.914506</v>
      </c>
      <c r="I1417">
        <v>89.109099999999998</v>
      </c>
      <c r="J1417">
        <v>5.7047E-2</v>
      </c>
      <c r="K1417">
        <v>0.32230310000000001</v>
      </c>
      <c r="L1417">
        <v>0.50601859999999999</v>
      </c>
      <c r="M1417">
        <v>0.68973419999999996</v>
      </c>
      <c r="N1417">
        <v>0.95499029999999996</v>
      </c>
      <c r="O1417">
        <v>21671</v>
      </c>
      <c r="P1417" t="s">
        <v>58</v>
      </c>
      <c r="Q1417" t="s">
        <v>60</v>
      </c>
    </row>
    <row r="1418" spans="1:18" x14ac:dyDescent="0.25">
      <c r="A1418" t="s">
        <v>43</v>
      </c>
      <c r="B1418" t="s">
        <v>38</v>
      </c>
      <c r="C1418" t="s">
        <v>51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36.49671</v>
      </c>
      <c r="H1418">
        <v>49.608669999999996</v>
      </c>
      <c r="I1418">
        <v>89.109099999999998</v>
      </c>
      <c r="J1418">
        <v>1.478202</v>
      </c>
      <c r="K1418">
        <v>8.3515180000000004</v>
      </c>
      <c r="L1418">
        <v>13.11196</v>
      </c>
      <c r="M1418">
        <v>17.872389999999999</v>
      </c>
      <c r="N1418">
        <v>24.745709999999999</v>
      </c>
      <c r="O1418">
        <v>21671</v>
      </c>
      <c r="P1418" t="s">
        <v>58</v>
      </c>
      <c r="Q1418" t="s">
        <v>60</v>
      </c>
    </row>
    <row r="1419" spans="1:18" x14ac:dyDescent="0.25">
      <c r="A1419" t="s">
        <v>30</v>
      </c>
      <c r="B1419" t="s">
        <v>38</v>
      </c>
      <c r="C1419" t="s">
        <v>52</v>
      </c>
      <c r="D1419" t="s">
        <v>57</v>
      </c>
      <c r="E1419">
        <v>17</v>
      </c>
      <c r="F1419" t="str">
        <f t="shared" si="22"/>
        <v>Average Per Ton1-in-10September Monthly System Peak Day100% Cycling17</v>
      </c>
      <c r="G1419">
        <v>0.28104390000000001</v>
      </c>
      <c r="H1419">
        <v>0.48266740000000002</v>
      </c>
      <c r="I1419">
        <v>94.850499999999997</v>
      </c>
      <c r="J1419">
        <v>9.1501100000000002E-2</v>
      </c>
      <c r="K1419">
        <v>0.15656229999999999</v>
      </c>
      <c r="L1419">
        <v>0.20162340000000001</v>
      </c>
      <c r="M1419">
        <v>0.2466846</v>
      </c>
      <c r="N1419">
        <v>0.31174570000000001</v>
      </c>
      <c r="O1419">
        <v>9073</v>
      </c>
      <c r="P1419" t="s">
        <v>58</v>
      </c>
      <c r="Q1419" t="s">
        <v>60</v>
      </c>
      <c r="R1419" t="s">
        <v>71</v>
      </c>
    </row>
    <row r="1420" spans="1:18" x14ac:dyDescent="0.25">
      <c r="A1420" t="s">
        <v>28</v>
      </c>
      <c r="B1420" t="s">
        <v>38</v>
      </c>
      <c r="C1420" t="s">
        <v>52</v>
      </c>
      <c r="D1420" t="s">
        <v>57</v>
      </c>
      <c r="E1420">
        <v>17</v>
      </c>
      <c r="F1420" t="str">
        <f t="shared" si="22"/>
        <v>Average Per Premise1-in-10September Monthly System Peak Day100% Cycling17</v>
      </c>
      <c r="G1420">
        <v>1.261997</v>
      </c>
      <c r="H1420">
        <v>2.1673640000000001</v>
      </c>
      <c r="I1420">
        <v>94.850499999999997</v>
      </c>
      <c r="J1420">
        <v>0.41087570000000001</v>
      </c>
      <c r="K1420">
        <v>0.70302560000000003</v>
      </c>
      <c r="L1420">
        <v>0.9053677</v>
      </c>
      <c r="M1420">
        <v>1.10771</v>
      </c>
      <c r="N1420">
        <v>1.3998600000000001</v>
      </c>
      <c r="O1420">
        <v>9073</v>
      </c>
      <c r="P1420" t="s">
        <v>58</v>
      </c>
      <c r="Q1420" t="s">
        <v>60</v>
      </c>
      <c r="R1420" t="s">
        <v>71</v>
      </c>
    </row>
    <row r="1421" spans="1:18" x14ac:dyDescent="0.25">
      <c r="A1421" t="s">
        <v>29</v>
      </c>
      <c r="B1421" t="s">
        <v>38</v>
      </c>
      <c r="C1421" t="s">
        <v>52</v>
      </c>
      <c r="D1421" t="s">
        <v>57</v>
      </c>
      <c r="E1421">
        <v>17</v>
      </c>
      <c r="F1421" t="str">
        <f t="shared" si="22"/>
        <v>Average Per Device1-in-10September Monthly System Peak Day100% Cycling17</v>
      </c>
      <c r="G1421">
        <v>1.0214179999999999</v>
      </c>
      <c r="H1421">
        <v>1.754192</v>
      </c>
      <c r="I1421">
        <v>94.850499999999997</v>
      </c>
      <c r="J1421">
        <v>0.33254909999999999</v>
      </c>
      <c r="K1421">
        <v>0.56900550000000005</v>
      </c>
      <c r="L1421">
        <v>0.73277440000000005</v>
      </c>
      <c r="M1421">
        <v>0.89654339999999999</v>
      </c>
      <c r="N1421">
        <v>1.133</v>
      </c>
      <c r="O1421">
        <v>9073</v>
      </c>
      <c r="P1421" t="s">
        <v>58</v>
      </c>
      <c r="Q1421" t="s">
        <v>60</v>
      </c>
      <c r="R1421" t="s">
        <v>71</v>
      </c>
    </row>
    <row r="1422" spans="1:18" x14ac:dyDescent="0.25">
      <c r="A1422" t="s">
        <v>43</v>
      </c>
      <c r="B1422" t="s">
        <v>38</v>
      </c>
      <c r="C1422" t="s">
        <v>52</v>
      </c>
      <c r="D1422" t="s">
        <v>57</v>
      </c>
      <c r="E1422">
        <v>17</v>
      </c>
      <c r="F1422" t="str">
        <f t="shared" si="22"/>
        <v>Aggregate1-in-10September Monthly System Peak Day100% Cycling17</v>
      </c>
      <c r="G1422">
        <v>11.450089999999999</v>
      </c>
      <c r="H1422">
        <v>19.6645</v>
      </c>
      <c r="I1422">
        <v>94.850499999999997</v>
      </c>
      <c r="J1422">
        <v>3.727875</v>
      </c>
      <c r="K1422">
        <v>6.3785509999999999</v>
      </c>
      <c r="L1422">
        <v>8.2144010000000005</v>
      </c>
      <c r="M1422">
        <v>10.05025</v>
      </c>
      <c r="N1422">
        <v>12.70093</v>
      </c>
      <c r="O1422">
        <v>9073</v>
      </c>
      <c r="P1422" t="s">
        <v>58</v>
      </c>
      <c r="Q1422" t="s">
        <v>60</v>
      </c>
      <c r="R1422" t="s">
        <v>71</v>
      </c>
    </row>
    <row r="1423" spans="1:18" x14ac:dyDescent="0.25">
      <c r="A1423" t="s">
        <v>30</v>
      </c>
      <c r="B1423" t="s">
        <v>38</v>
      </c>
      <c r="C1423" t="s">
        <v>52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0.54615610000000003</v>
      </c>
      <c r="H1423">
        <v>0.708785</v>
      </c>
      <c r="I1423">
        <v>96.040499999999994</v>
      </c>
      <c r="J1423">
        <v>2.5581599999999999E-2</v>
      </c>
      <c r="K1423">
        <v>0.1065503</v>
      </c>
      <c r="L1423">
        <v>0.16262889999999999</v>
      </c>
      <c r="M1423">
        <v>0.2187076</v>
      </c>
      <c r="N1423">
        <v>0.29967630000000001</v>
      </c>
      <c r="O1423">
        <v>12598</v>
      </c>
      <c r="P1423" t="s">
        <v>58</v>
      </c>
      <c r="Q1423" t="s">
        <v>60</v>
      </c>
      <c r="R1423" t="s">
        <v>71</v>
      </c>
    </row>
    <row r="1424" spans="1:18" x14ac:dyDescent="0.25">
      <c r="A1424" t="s">
        <v>28</v>
      </c>
      <c r="B1424" t="s">
        <v>38</v>
      </c>
      <c r="C1424" t="s">
        <v>52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2.2346970000000002</v>
      </c>
      <c r="H1424">
        <v>2.9001229999999998</v>
      </c>
      <c r="I1424">
        <v>96.040499999999994</v>
      </c>
      <c r="J1424">
        <v>0.1046716</v>
      </c>
      <c r="K1424">
        <v>0.43596970000000002</v>
      </c>
      <c r="L1424">
        <v>0.66542579999999996</v>
      </c>
      <c r="M1424">
        <v>0.89488190000000001</v>
      </c>
      <c r="N1424">
        <v>1.22618</v>
      </c>
      <c r="O1424">
        <v>12598</v>
      </c>
      <c r="P1424" t="s">
        <v>58</v>
      </c>
      <c r="Q1424" t="s">
        <v>60</v>
      </c>
      <c r="R1424" t="s">
        <v>71</v>
      </c>
    </row>
    <row r="1425" spans="1:18" x14ac:dyDescent="0.25">
      <c r="A1425" t="s">
        <v>29</v>
      </c>
      <c r="B1425" t="s">
        <v>38</v>
      </c>
      <c r="C1425" t="s">
        <v>52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1.91489</v>
      </c>
      <c r="H1425">
        <v>2.485087</v>
      </c>
      <c r="I1425">
        <v>96.040499999999994</v>
      </c>
      <c r="J1425">
        <v>8.9692099999999997E-2</v>
      </c>
      <c r="K1425">
        <v>0.37357820000000003</v>
      </c>
      <c r="L1425">
        <v>0.57019679999999995</v>
      </c>
      <c r="M1425">
        <v>0.76681549999999998</v>
      </c>
      <c r="N1425">
        <v>1.050702</v>
      </c>
      <c r="O1425">
        <v>12598</v>
      </c>
      <c r="P1425" t="s">
        <v>58</v>
      </c>
      <c r="Q1425" t="s">
        <v>60</v>
      </c>
      <c r="R1425" t="s">
        <v>71</v>
      </c>
    </row>
    <row r="1426" spans="1:18" x14ac:dyDescent="0.25">
      <c r="A1426" t="s">
        <v>43</v>
      </c>
      <c r="B1426" t="s">
        <v>38</v>
      </c>
      <c r="C1426" t="s">
        <v>52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28.152709999999999</v>
      </c>
      <c r="H1426">
        <v>36.535739999999997</v>
      </c>
      <c r="I1426">
        <v>96.040499999999994</v>
      </c>
      <c r="J1426">
        <v>1.3186530000000001</v>
      </c>
      <c r="K1426">
        <v>5.4923469999999996</v>
      </c>
      <c r="L1426">
        <v>8.3830340000000003</v>
      </c>
      <c r="M1426">
        <v>11.273720000000001</v>
      </c>
      <c r="N1426">
        <v>15.44741</v>
      </c>
      <c r="O1426">
        <v>12598</v>
      </c>
      <c r="P1426" t="s">
        <v>58</v>
      </c>
      <c r="Q1426" t="s">
        <v>60</v>
      </c>
      <c r="R1426" t="s">
        <v>71</v>
      </c>
    </row>
    <row r="1427" spans="1:18" x14ac:dyDescent="0.25">
      <c r="A1427" t="s">
        <v>30</v>
      </c>
      <c r="B1427" t="s">
        <v>38</v>
      </c>
      <c r="C1427" t="s">
        <v>52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0.43515359999999997</v>
      </c>
      <c r="H1427">
        <v>0.61410960000000003</v>
      </c>
      <c r="I1427">
        <v>95.542299999999997</v>
      </c>
      <c r="J1427">
        <v>5.3182100000000003E-2</v>
      </c>
      <c r="K1427">
        <v>0.1274903</v>
      </c>
      <c r="L1427">
        <v>0.1789559</v>
      </c>
      <c r="M1427">
        <v>0.2304216</v>
      </c>
      <c r="N1427">
        <v>0.3047298</v>
      </c>
      <c r="O1427">
        <v>21671</v>
      </c>
      <c r="P1427" t="s">
        <v>58</v>
      </c>
      <c r="Q1427" t="s">
        <v>60</v>
      </c>
    </row>
    <row r="1428" spans="1:18" x14ac:dyDescent="0.25">
      <c r="A1428" t="s">
        <v>28</v>
      </c>
      <c r="B1428" t="s">
        <v>38</v>
      </c>
      <c r="C1428" t="s">
        <v>52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1.8531489999999999</v>
      </c>
      <c r="H1428">
        <v>2.6152519999999999</v>
      </c>
      <c r="I1428">
        <v>95.542299999999997</v>
      </c>
      <c r="J1428">
        <v>0.22648170000000001</v>
      </c>
      <c r="K1428">
        <v>0.54293119999999995</v>
      </c>
      <c r="L1428">
        <v>0.76210319999999998</v>
      </c>
      <c r="M1428">
        <v>0.98127520000000001</v>
      </c>
      <c r="N1428">
        <v>1.297725</v>
      </c>
      <c r="O1428">
        <v>21671</v>
      </c>
      <c r="P1428" t="s">
        <v>58</v>
      </c>
      <c r="Q1428" t="s">
        <v>60</v>
      </c>
    </row>
    <row r="1429" spans="1:18" x14ac:dyDescent="0.25">
      <c r="A1429" t="s">
        <v>29</v>
      </c>
      <c r="B1429" t="s">
        <v>38</v>
      </c>
      <c r="C1429" t="s">
        <v>52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1.5498449999999999</v>
      </c>
      <c r="H1429">
        <v>2.1872150000000001</v>
      </c>
      <c r="I1429">
        <v>95.542299999999997</v>
      </c>
      <c r="J1429">
        <v>0.18941359999999999</v>
      </c>
      <c r="K1429">
        <v>0.45406999999999997</v>
      </c>
      <c r="L1429">
        <v>0.63737029999999995</v>
      </c>
      <c r="M1429">
        <v>0.82067049999999997</v>
      </c>
      <c r="N1429">
        <v>1.0853269999999999</v>
      </c>
      <c r="O1429">
        <v>21671</v>
      </c>
      <c r="P1429" t="s">
        <v>58</v>
      </c>
      <c r="Q1429" t="s">
        <v>60</v>
      </c>
    </row>
    <row r="1430" spans="1:18" x14ac:dyDescent="0.25">
      <c r="A1430" t="s">
        <v>43</v>
      </c>
      <c r="B1430" t="s">
        <v>38</v>
      </c>
      <c r="C1430" t="s">
        <v>52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40.159590000000001</v>
      </c>
      <c r="H1430">
        <v>56.675130000000003</v>
      </c>
      <c r="I1430">
        <v>95.542299999999997</v>
      </c>
      <c r="J1430">
        <v>4.9080839999999997</v>
      </c>
      <c r="K1430">
        <v>11.76586</v>
      </c>
      <c r="L1430">
        <v>16.515540000000001</v>
      </c>
      <c r="M1430">
        <v>21.26521</v>
      </c>
      <c r="N1430">
        <v>28.122990000000001</v>
      </c>
      <c r="O1430">
        <v>21671</v>
      </c>
      <c r="P1430" t="s">
        <v>58</v>
      </c>
      <c r="Q1430" t="s">
        <v>60</v>
      </c>
    </row>
    <row r="1431" spans="1:18" x14ac:dyDescent="0.25">
      <c r="A1431" t="s">
        <v>30</v>
      </c>
      <c r="B1431" t="s">
        <v>38</v>
      </c>
      <c r="C1431" t="s">
        <v>47</v>
      </c>
      <c r="D1431" t="s">
        <v>57</v>
      </c>
      <c r="E1431">
        <v>18</v>
      </c>
      <c r="F1431" t="str">
        <f t="shared" si="22"/>
        <v>Average Per Ton1-in-10August Monthly System Peak Day100% Cycling18</v>
      </c>
      <c r="G1431">
        <v>0.29044950000000003</v>
      </c>
      <c r="H1431">
        <v>0.45729019999999998</v>
      </c>
      <c r="I1431">
        <v>88.379499999999993</v>
      </c>
      <c r="J1431">
        <v>6.1507699999999998E-2</v>
      </c>
      <c r="K1431">
        <v>0.1237393</v>
      </c>
      <c r="L1431">
        <v>0.16684070000000001</v>
      </c>
      <c r="M1431">
        <v>0.20994209999999999</v>
      </c>
      <c r="N1431">
        <v>0.27217370000000002</v>
      </c>
      <c r="O1431">
        <v>9073</v>
      </c>
      <c r="P1431" t="s">
        <v>58</v>
      </c>
      <c r="Q1431" t="s">
        <v>60</v>
      </c>
      <c r="R1431" t="s">
        <v>66</v>
      </c>
    </row>
    <row r="1432" spans="1:18" x14ac:dyDescent="0.25">
      <c r="A1432" t="s">
        <v>28</v>
      </c>
      <c r="B1432" t="s">
        <v>38</v>
      </c>
      <c r="C1432" t="s">
        <v>47</v>
      </c>
      <c r="D1432" t="s">
        <v>57</v>
      </c>
      <c r="E1432">
        <v>18</v>
      </c>
      <c r="F1432" t="str">
        <f t="shared" si="22"/>
        <v>Average Per Premise1-in-10August Monthly System Peak Day100% Cycling18</v>
      </c>
      <c r="G1432">
        <v>1.3042309999999999</v>
      </c>
      <c r="H1432">
        <v>2.0534110000000001</v>
      </c>
      <c r="I1432">
        <v>88.379499999999993</v>
      </c>
      <c r="J1432">
        <v>0.27619329999999997</v>
      </c>
      <c r="K1432">
        <v>0.55563739999999995</v>
      </c>
      <c r="L1432">
        <v>0.74917959999999995</v>
      </c>
      <c r="M1432">
        <v>0.9427217</v>
      </c>
      <c r="N1432">
        <v>1.2221660000000001</v>
      </c>
      <c r="O1432">
        <v>9073</v>
      </c>
      <c r="P1432" t="s">
        <v>58</v>
      </c>
      <c r="Q1432" t="s">
        <v>60</v>
      </c>
      <c r="R1432" t="s">
        <v>66</v>
      </c>
    </row>
    <row r="1433" spans="1:18" x14ac:dyDescent="0.25">
      <c r="A1433" t="s">
        <v>29</v>
      </c>
      <c r="B1433" t="s">
        <v>38</v>
      </c>
      <c r="C1433" t="s">
        <v>47</v>
      </c>
      <c r="D1433" t="s">
        <v>57</v>
      </c>
      <c r="E1433">
        <v>18</v>
      </c>
      <c r="F1433" t="str">
        <f t="shared" si="22"/>
        <v>Average Per Device1-in-10August Monthly System Peak Day100% Cycling18</v>
      </c>
      <c r="G1433">
        <v>1.055601</v>
      </c>
      <c r="H1433">
        <v>1.6619619999999999</v>
      </c>
      <c r="I1433">
        <v>88.379499999999993</v>
      </c>
      <c r="J1433">
        <v>0.22354170000000001</v>
      </c>
      <c r="K1433">
        <v>0.44971440000000001</v>
      </c>
      <c r="L1433">
        <v>0.60636100000000004</v>
      </c>
      <c r="M1433">
        <v>0.76300749999999995</v>
      </c>
      <c r="N1433">
        <v>0.98918030000000001</v>
      </c>
      <c r="O1433">
        <v>9073</v>
      </c>
      <c r="P1433" t="s">
        <v>58</v>
      </c>
      <c r="Q1433" t="s">
        <v>60</v>
      </c>
      <c r="R1433" t="s">
        <v>66</v>
      </c>
    </row>
    <row r="1434" spans="1:18" x14ac:dyDescent="0.25">
      <c r="A1434" t="s">
        <v>43</v>
      </c>
      <c r="B1434" t="s">
        <v>38</v>
      </c>
      <c r="C1434" t="s">
        <v>47</v>
      </c>
      <c r="D1434" t="s">
        <v>57</v>
      </c>
      <c r="E1434">
        <v>18</v>
      </c>
      <c r="F1434" t="str">
        <f t="shared" si="22"/>
        <v>Aggregate1-in-10August Monthly System Peak Day100% Cycling18</v>
      </c>
      <c r="G1434">
        <v>11.83329</v>
      </c>
      <c r="H1434">
        <v>18.630600000000001</v>
      </c>
      <c r="I1434">
        <v>88.379499999999993</v>
      </c>
      <c r="J1434">
        <v>2.5059019999999999</v>
      </c>
      <c r="K1434">
        <v>5.0412980000000003</v>
      </c>
      <c r="L1434">
        <v>6.797307</v>
      </c>
      <c r="M1434">
        <v>8.5533140000000003</v>
      </c>
      <c r="N1434">
        <v>11.088710000000001</v>
      </c>
      <c r="O1434">
        <v>9073</v>
      </c>
      <c r="P1434" t="s">
        <v>58</v>
      </c>
      <c r="Q1434" t="s">
        <v>60</v>
      </c>
      <c r="R1434" t="s">
        <v>66</v>
      </c>
    </row>
    <row r="1435" spans="1:18" x14ac:dyDescent="0.25">
      <c r="A1435" t="s">
        <v>30</v>
      </c>
      <c r="B1435" t="s">
        <v>38</v>
      </c>
      <c r="C1435" t="s">
        <v>47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0.55106379999999999</v>
      </c>
      <c r="H1435">
        <v>0.68318860000000003</v>
      </c>
      <c r="I1435">
        <v>89.084000000000003</v>
      </c>
      <c r="J1435">
        <v>1.24905E-2</v>
      </c>
      <c r="K1435">
        <v>8.3171400000000006E-2</v>
      </c>
      <c r="L1435">
        <v>0.13212479999999999</v>
      </c>
      <c r="M1435">
        <v>0.18107819999999999</v>
      </c>
      <c r="N1435">
        <v>0.25175910000000001</v>
      </c>
      <c r="O1435">
        <v>12598</v>
      </c>
      <c r="P1435" t="s">
        <v>58</v>
      </c>
      <c r="Q1435" t="s">
        <v>60</v>
      </c>
      <c r="R1435" t="s">
        <v>66</v>
      </c>
    </row>
    <row r="1436" spans="1:18" x14ac:dyDescent="0.25">
      <c r="A1436" t="s">
        <v>28</v>
      </c>
      <c r="B1436" t="s">
        <v>38</v>
      </c>
      <c r="C1436" t="s">
        <v>47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2.2547779999999999</v>
      </c>
      <c r="H1436">
        <v>2.7953899999999998</v>
      </c>
      <c r="I1436">
        <v>89.084000000000003</v>
      </c>
      <c r="J1436">
        <v>5.1107300000000001E-2</v>
      </c>
      <c r="K1436">
        <v>0.34031099999999997</v>
      </c>
      <c r="L1436">
        <v>0.5406126</v>
      </c>
      <c r="M1436">
        <v>0.74091419999999997</v>
      </c>
      <c r="N1436">
        <v>1.0301180000000001</v>
      </c>
      <c r="O1436">
        <v>12598</v>
      </c>
      <c r="P1436" t="s">
        <v>58</v>
      </c>
      <c r="Q1436" t="s">
        <v>60</v>
      </c>
      <c r="R1436" t="s">
        <v>66</v>
      </c>
    </row>
    <row r="1437" spans="1:18" x14ac:dyDescent="0.25">
      <c r="A1437" t="s">
        <v>29</v>
      </c>
      <c r="B1437" t="s">
        <v>38</v>
      </c>
      <c r="C1437" t="s">
        <v>47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1.932097</v>
      </c>
      <c r="H1437">
        <v>2.3953419999999999</v>
      </c>
      <c r="I1437">
        <v>89.084000000000003</v>
      </c>
      <c r="J1437">
        <v>4.37933E-2</v>
      </c>
      <c r="K1437">
        <v>0.29160910000000001</v>
      </c>
      <c r="L1437">
        <v>0.46324559999999998</v>
      </c>
      <c r="M1437">
        <v>0.6348821</v>
      </c>
      <c r="N1437">
        <v>0.88269799999999998</v>
      </c>
      <c r="O1437">
        <v>12598</v>
      </c>
      <c r="P1437" t="s">
        <v>58</v>
      </c>
      <c r="Q1437" t="s">
        <v>60</v>
      </c>
      <c r="R1437" t="s">
        <v>66</v>
      </c>
    </row>
    <row r="1438" spans="1:18" x14ac:dyDescent="0.25">
      <c r="A1438" t="s">
        <v>43</v>
      </c>
      <c r="B1438" t="s">
        <v>38</v>
      </c>
      <c r="C1438" t="s">
        <v>47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28.40569</v>
      </c>
      <c r="H1438">
        <v>35.216320000000003</v>
      </c>
      <c r="I1438">
        <v>89.084000000000003</v>
      </c>
      <c r="J1438">
        <v>0.64384969999999997</v>
      </c>
      <c r="K1438">
        <v>4.2872380000000003</v>
      </c>
      <c r="L1438">
        <v>6.8106369999999998</v>
      </c>
      <c r="M1438">
        <v>9.3340359999999993</v>
      </c>
      <c r="N1438">
        <v>12.97743</v>
      </c>
      <c r="O1438">
        <v>12598</v>
      </c>
      <c r="P1438" t="s">
        <v>58</v>
      </c>
      <c r="Q1438" t="s">
        <v>60</v>
      </c>
      <c r="R1438" t="s">
        <v>66</v>
      </c>
    </row>
    <row r="1439" spans="1:18" x14ac:dyDescent="0.25">
      <c r="A1439" t="s">
        <v>30</v>
      </c>
      <c r="B1439" t="s">
        <v>38</v>
      </c>
      <c r="C1439" t="s">
        <v>47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0.44194460000000002</v>
      </c>
      <c r="H1439">
        <v>0.58860489999999999</v>
      </c>
      <c r="I1439">
        <v>88.789000000000001</v>
      </c>
      <c r="J1439">
        <v>3.3014000000000002E-2</v>
      </c>
      <c r="K1439">
        <v>0.1001572</v>
      </c>
      <c r="L1439">
        <v>0.14666029999999999</v>
      </c>
      <c r="M1439">
        <v>0.19316349999999999</v>
      </c>
      <c r="N1439">
        <v>0.2603067</v>
      </c>
      <c r="O1439">
        <v>21671</v>
      </c>
      <c r="P1439" t="s">
        <v>58</v>
      </c>
      <c r="Q1439" t="s">
        <v>60</v>
      </c>
    </row>
    <row r="1440" spans="1:18" x14ac:dyDescent="0.25">
      <c r="A1440" t="s">
        <v>28</v>
      </c>
      <c r="B1440" t="s">
        <v>38</v>
      </c>
      <c r="C1440" t="s">
        <v>47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1.882069</v>
      </c>
      <c r="H1440">
        <v>2.5066380000000001</v>
      </c>
      <c r="I1440">
        <v>88.789000000000001</v>
      </c>
      <c r="J1440">
        <v>0.14059369999999999</v>
      </c>
      <c r="K1440">
        <v>0.42653020000000003</v>
      </c>
      <c r="L1440">
        <v>0.62456889999999998</v>
      </c>
      <c r="M1440">
        <v>0.82260759999999999</v>
      </c>
      <c r="N1440">
        <v>1.108544</v>
      </c>
      <c r="O1440">
        <v>21671</v>
      </c>
      <c r="P1440" t="s">
        <v>58</v>
      </c>
      <c r="Q1440" t="s">
        <v>60</v>
      </c>
    </row>
    <row r="1441" spans="1:18" x14ac:dyDescent="0.25">
      <c r="A1441" t="s">
        <v>29</v>
      </c>
      <c r="B1441" t="s">
        <v>38</v>
      </c>
      <c r="C1441" t="s">
        <v>47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1.5740320000000001</v>
      </c>
      <c r="H1441">
        <v>2.0963780000000001</v>
      </c>
      <c r="I1441">
        <v>88.789000000000001</v>
      </c>
      <c r="J1441">
        <v>0.1175828</v>
      </c>
      <c r="K1441">
        <v>0.35672029999999999</v>
      </c>
      <c r="L1441">
        <v>0.52234610000000004</v>
      </c>
      <c r="M1441">
        <v>0.68797200000000003</v>
      </c>
      <c r="N1441">
        <v>0.92710939999999997</v>
      </c>
      <c r="O1441">
        <v>21671</v>
      </c>
      <c r="P1441" t="s">
        <v>58</v>
      </c>
      <c r="Q1441" t="s">
        <v>60</v>
      </c>
    </row>
    <row r="1442" spans="1:18" x14ac:dyDescent="0.25">
      <c r="A1442" t="s">
        <v>43</v>
      </c>
      <c r="B1442" t="s">
        <v>38</v>
      </c>
      <c r="C1442" t="s">
        <v>47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40.786320000000003</v>
      </c>
      <c r="H1442">
        <v>54.321350000000002</v>
      </c>
      <c r="I1442">
        <v>88.789000000000001</v>
      </c>
      <c r="J1442">
        <v>3.0468060000000001</v>
      </c>
      <c r="K1442">
        <v>9.2433350000000001</v>
      </c>
      <c r="L1442">
        <v>13.535030000000001</v>
      </c>
      <c r="M1442">
        <v>17.826730000000001</v>
      </c>
      <c r="N1442">
        <v>24.023260000000001</v>
      </c>
      <c r="O1442">
        <v>21671</v>
      </c>
      <c r="P1442" t="s">
        <v>58</v>
      </c>
      <c r="Q1442" t="s">
        <v>60</v>
      </c>
    </row>
    <row r="1443" spans="1:18" x14ac:dyDescent="0.25">
      <c r="A1443" t="s">
        <v>30</v>
      </c>
      <c r="B1443" t="s">
        <v>38</v>
      </c>
      <c r="C1443" t="s">
        <v>37</v>
      </c>
      <c r="D1443" t="s">
        <v>57</v>
      </c>
      <c r="E1443">
        <v>18</v>
      </c>
      <c r="F1443" t="str">
        <f t="shared" si="22"/>
        <v>Average Per Ton1-in-10August Typical Event Day100% Cycling18</v>
      </c>
      <c r="G1443">
        <v>0.28549649999999999</v>
      </c>
      <c r="H1443">
        <v>0.44286510000000001</v>
      </c>
      <c r="I1443">
        <v>87.078500000000005</v>
      </c>
      <c r="J1443">
        <v>5.1786899999999997E-2</v>
      </c>
      <c r="K1443">
        <v>0.1141654</v>
      </c>
      <c r="L1443">
        <v>0.1573686</v>
      </c>
      <c r="M1443">
        <v>0.20057169999999999</v>
      </c>
      <c r="N1443">
        <v>0.26295020000000002</v>
      </c>
      <c r="O1443">
        <v>9073</v>
      </c>
      <c r="P1443" t="s">
        <v>58</v>
      </c>
      <c r="Q1443" t="s">
        <v>60</v>
      </c>
      <c r="R1443" t="s">
        <v>66</v>
      </c>
    </row>
    <row r="1444" spans="1:18" x14ac:dyDescent="0.25">
      <c r="A1444" t="s">
        <v>28</v>
      </c>
      <c r="B1444" t="s">
        <v>38</v>
      </c>
      <c r="C1444" t="s">
        <v>37</v>
      </c>
      <c r="D1444" t="s">
        <v>57</v>
      </c>
      <c r="E1444">
        <v>18</v>
      </c>
      <c r="F1444" t="str">
        <f t="shared" si="22"/>
        <v>Average Per Premise1-in-10August Typical Event Day100% Cycling18</v>
      </c>
      <c r="G1444">
        <v>1.28199</v>
      </c>
      <c r="H1444">
        <v>1.9886360000000001</v>
      </c>
      <c r="I1444">
        <v>87.078500000000005</v>
      </c>
      <c r="J1444">
        <v>0.23254320000000001</v>
      </c>
      <c r="K1444">
        <v>0.51264699999999996</v>
      </c>
      <c r="L1444">
        <v>0.706646</v>
      </c>
      <c r="M1444">
        <v>0.90064509999999998</v>
      </c>
      <c r="N1444">
        <v>1.180749</v>
      </c>
      <c r="O1444">
        <v>9073</v>
      </c>
      <c r="P1444" t="s">
        <v>58</v>
      </c>
      <c r="Q1444" t="s">
        <v>60</v>
      </c>
      <c r="R1444" t="s">
        <v>66</v>
      </c>
    </row>
    <row r="1445" spans="1:18" x14ac:dyDescent="0.25">
      <c r="A1445" t="s">
        <v>29</v>
      </c>
      <c r="B1445" t="s">
        <v>38</v>
      </c>
      <c r="C1445" t="s">
        <v>37</v>
      </c>
      <c r="D1445" t="s">
        <v>57</v>
      </c>
      <c r="E1445">
        <v>18</v>
      </c>
      <c r="F1445" t="str">
        <f t="shared" si="22"/>
        <v>Average Per Device1-in-10August Typical Event Day100% Cycling18</v>
      </c>
      <c r="G1445">
        <v>1.0376000000000001</v>
      </c>
      <c r="H1445">
        <v>1.6095360000000001</v>
      </c>
      <c r="I1445">
        <v>87.078500000000005</v>
      </c>
      <c r="J1445">
        <v>0.18821280000000001</v>
      </c>
      <c r="K1445">
        <v>0.41491939999999999</v>
      </c>
      <c r="L1445">
        <v>0.57193579999999999</v>
      </c>
      <c r="M1445">
        <v>0.72895209999999999</v>
      </c>
      <c r="N1445">
        <v>0.95565880000000003</v>
      </c>
      <c r="O1445">
        <v>9073</v>
      </c>
      <c r="P1445" t="s">
        <v>58</v>
      </c>
      <c r="Q1445" t="s">
        <v>60</v>
      </c>
      <c r="R1445" t="s">
        <v>66</v>
      </c>
    </row>
    <row r="1446" spans="1:18" x14ac:dyDescent="0.25">
      <c r="A1446" t="s">
        <v>43</v>
      </c>
      <c r="B1446" t="s">
        <v>38</v>
      </c>
      <c r="C1446" t="s">
        <v>37</v>
      </c>
      <c r="D1446" t="s">
        <v>57</v>
      </c>
      <c r="E1446">
        <v>18</v>
      </c>
      <c r="F1446" t="str">
        <f t="shared" si="22"/>
        <v>Aggregate1-in-10August Typical Event Day100% Cycling18</v>
      </c>
      <c r="G1446">
        <v>11.631500000000001</v>
      </c>
      <c r="H1446">
        <v>18.042899999999999</v>
      </c>
      <c r="I1446">
        <v>87.078500000000005</v>
      </c>
      <c r="J1446">
        <v>2.1098650000000001</v>
      </c>
      <c r="K1446">
        <v>4.6512469999999997</v>
      </c>
      <c r="L1446">
        <v>6.4114000000000004</v>
      </c>
      <c r="M1446">
        <v>8.1715529999999994</v>
      </c>
      <c r="N1446">
        <v>10.71293</v>
      </c>
      <c r="O1446">
        <v>9073</v>
      </c>
      <c r="P1446" t="s">
        <v>58</v>
      </c>
      <c r="Q1446" t="s">
        <v>60</v>
      </c>
      <c r="R1446" t="s">
        <v>66</v>
      </c>
    </row>
    <row r="1447" spans="1:18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0.54234910000000003</v>
      </c>
      <c r="H1447">
        <v>0.67126220000000003</v>
      </c>
      <c r="I1447">
        <v>87.913700000000006</v>
      </c>
      <c r="J1447">
        <v>9.1941999999999996E-3</v>
      </c>
      <c r="K1447">
        <v>7.9925099999999999E-2</v>
      </c>
      <c r="L1447">
        <v>0.1289131</v>
      </c>
      <c r="M1447">
        <v>0.17790110000000001</v>
      </c>
      <c r="N1447">
        <v>0.24863209999999999</v>
      </c>
      <c r="O1447">
        <v>12598</v>
      </c>
      <c r="P1447" t="s">
        <v>58</v>
      </c>
      <c r="Q1447" t="s">
        <v>60</v>
      </c>
      <c r="R1447" t="s">
        <v>66</v>
      </c>
    </row>
    <row r="1448" spans="1:18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2.2191200000000002</v>
      </c>
      <c r="H1448">
        <v>2.746591</v>
      </c>
      <c r="I1448">
        <v>87.913700000000006</v>
      </c>
      <c r="J1448">
        <v>3.7619800000000002E-2</v>
      </c>
      <c r="K1448">
        <v>0.32702819999999999</v>
      </c>
      <c r="L1448">
        <v>0.52747149999999998</v>
      </c>
      <c r="M1448">
        <v>0.72791479999999997</v>
      </c>
      <c r="N1448">
        <v>1.017323</v>
      </c>
      <c r="O1448">
        <v>12598</v>
      </c>
      <c r="P1448" t="s">
        <v>58</v>
      </c>
      <c r="Q1448" t="s">
        <v>60</v>
      </c>
      <c r="R1448" t="s">
        <v>66</v>
      </c>
    </row>
    <row r="1449" spans="1:18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1.9015420000000001</v>
      </c>
      <c r="H1449">
        <v>2.3535270000000001</v>
      </c>
      <c r="I1449">
        <v>87.913700000000006</v>
      </c>
      <c r="J1449">
        <v>3.2236000000000001E-2</v>
      </c>
      <c r="K1449">
        <v>0.28022720000000001</v>
      </c>
      <c r="L1449">
        <v>0.45198509999999997</v>
      </c>
      <c r="M1449">
        <v>0.62374309999999999</v>
      </c>
      <c r="N1449">
        <v>0.87173429999999996</v>
      </c>
      <c r="O1449">
        <v>12598</v>
      </c>
      <c r="P1449" t="s">
        <v>58</v>
      </c>
      <c r="Q1449" t="s">
        <v>60</v>
      </c>
      <c r="R1449" t="s">
        <v>66</v>
      </c>
    </row>
    <row r="1450" spans="1:18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27.956469999999999</v>
      </c>
      <c r="H1450">
        <v>34.601550000000003</v>
      </c>
      <c r="I1450">
        <v>87.913700000000006</v>
      </c>
      <c r="J1450">
        <v>0.47393429999999998</v>
      </c>
      <c r="K1450">
        <v>4.1199009999999996</v>
      </c>
      <c r="L1450">
        <v>6.645086</v>
      </c>
      <c r="M1450">
        <v>9.1702709999999996</v>
      </c>
      <c r="N1450">
        <v>12.816240000000001</v>
      </c>
      <c r="O1450">
        <v>12598</v>
      </c>
      <c r="P1450" t="s">
        <v>58</v>
      </c>
      <c r="Q1450" t="s">
        <v>60</v>
      </c>
      <c r="R1450" t="s">
        <v>66</v>
      </c>
    </row>
    <row r="1451" spans="1:18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0.43480489999999999</v>
      </c>
      <c r="H1451">
        <v>0.57563229999999999</v>
      </c>
      <c r="I1451">
        <v>87.563999999999993</v>
      </c>
      <c r="J1451">
        <v>2.7027800000000001E-2</v>
      </c>
      <c r="K1451">
        <v>9.4261499999999998E-2</v>
      </c>
      <c r="L1451">
        <v>0.14082739999999999</v>
      </c>
      <c r="M1451">
        <v>0.18739330000000001</v>
      </c>
      <c r="N1451">
        <v>0.2546271</v>
      </c>
      <c r="O1451">
        <v>21671</v>
      </c>
      <c r="P1451" t="s">
        <v>58</v>
      </c>
      <c r="Q1451" t="s">
        <v>60</v>
      </c>
    </row>
    <row r="1452" spans="1:18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1.851664</v>
      </c>
      <c r="H1452">
        <v>2.4513919999999998</v>
      </c>
      <c r="I1452">
        <v>87.563999999999993</v>
      </c>
      <c r="J1452">
        <v>0.1151007</v>
      </c>
      <c r="K1452">
        <v>0.40142290000000003</v>
      </c>
      <c r="L1452">
        <v>0.59972879999999995</v>
      </c>
      <c r="M1452">
        <v>0.79803469999999999</v>
      </c>
      <c r="N1452">
        <v>1.084357</v>
      </c>
      <c r="O1452">
        <v>21671</v>
      </c>
      <c r="P1452" t="s">
        <v>58</v>
      </c>
      <c r="Q1452" t="s">
        <v>60</v>
      </c>
    </row>
    <row r="1453" spans="1:18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1.548603</v>
      </c>
      <c r="H1453">
        <v>2.0501749999999999</v>
      </c>
      <c r="I1453">
        <v>87.563999999999993</v>
      </c>
      <c r="J1453">
        <v>9.6262200000000006E-2</v>
      </c>
      <c r="K1453">
        <v>0.33572229999999997</v>
      </c>
      <c r="L1453">
        <v>0.50157160000000001</v>
      </c>
      <c r="M1453">
        <v>0.66742089999999998</v>
      </c>
      <c r="N1453">
        <v>0.90688100000000005</v>
      </c>
      <c r="O1453">
        <v>21671</v>
      </c>
      <c r="P1453" t="s">
        <v>58</v>
      </c>
      <c r="Q1453" t="s">
        <v>60</v>
      </c>
    </row>
    <row r="1454" spans="1:18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40.127400000000002</v>
      </c>
      <c r="H1454">
        <v>53.124130000000001</v>
      </c>
      <c r="I1454">
        <v>87.563999999999993</v>
      </c>
      <c r="J1454">
        <v>2.4943460000000002</v>
      </c>
      <c r="K1454">
        <v>8.6992360000000009</v>
      </c>
      <c r="L1454">
        <v>12.99672</v>
      </c>
      <c r="M1454">
        <v>17.29421</v>
      </c>
      <c r="N1454">
        <v>23.499099999999999</v>
      </c>
      <c r="O1454">
        <v>21671</v>
      </c>
      <c r="P1454" t="s">
        <v>58</v>
      </c>
      <c r="Q1454" t="s">
        <v>60</v>
      </c>
    </row>
    <row r="1455" spans="1:18" x14ac:dyDescent="0.25">
      <c r="A1455" t="s">
        <v>30</v>
      </c>
      <c r="B1455" t="s">
        <v>38</v>
      </c>
      <c r="C1455" t="s">
        <v>48</v>
      </c>
      <c r="D1455" t="s">
        <v>57</v>
      </c>
      <c r="E1455">
        <v>18</v>
      </c>
      <c r="F1455" t="str">
        <f t="shared" si="22"/>
        <v>Average Per Ton1-in-10July Monthly System Peak Day100% Cycling18</v>
      </c>
      <c r="G1455">
        <v>0.28648709999999999</v>
      </c>
      <c r="H1455">
        <v>0.44575009999999998</v>
      </c>
      <c r="I1455">
        <v>83.686000000000007</v>
      </c>
      <c r="J1455">
        <v>5.3745899999999999E-2</v>
      </c>
      <c r="K1455">
        <v>0.1160863</v>
      </c>
      <c r="L1455">
        <v>0.15926299999999999</v>
      </c>
      <c r="M1455">
        <v>0.2024397</v>
      </c>
      <c r="N1455">
        <v>0.26478010000000002</v>
      </c>
      <c r="O1455">
        <v>9073</v>
      </c>
      <c r="P1455" t="s">
        <v>58</v>
      </c>
      <c r="Q1455" t="s">
        <v>60</v>
      </c>
      <c r="R1455" t="s">
        <v>67</v>
      </c>
    </row>
    <row r="1456" spans="1:18" x14ac:dyDescent="0.25">
      <c r="A1456" t="s">
        <v>28</v>
      </c>
      <c r="B1456" t="s">
        <v>38</v>
      </c>
      <c r="C1456" t="s">
        <v>48</v>
      </c>
      <c r="D1456" t="s">
        <v>57</v>
      </c>
      <c r="E1456">
        <v>18</v>
      </c>
      <c r="F1456" t="str">
        <f t="shared" si="22"/>
        <v>Average Per Premise1-in-10July Monthly System Peak Day100% Cycling18</v>
      </c>
      <c r="G1456">
        <v>1.2864390000000001</v>
      </c>
      <c r="H1456">
        <v>2.001592</v>
      </c>
      <c r="I1456">
        <v>83.686000000000007</v>
      </c>
      <c r="J1456">
        <v>0.2413402</v>
      </c>
      <c r="K1456">
        <v>0.52127259999999997</v>
      </c>
      <c r="L1456">
        <v>0.71515289999999998</v>
      </c>
      <c r="M1456">
        <v>0.90903319999999999</v>
      </c>
      <c r="N1456">
        <v>1.188966</v>
      </c>
      <c r="O1456">
        <v>9073</v>
      </c>
      <c r="P1456" t="s">
        <v>58</v>
      </c>
      <c r="Q1456" t="s">
        <v>60</v>
      </c>
      <c r="R1456" t="s">
        <v>67</v>
      </c>
    </row>
    <row r="1457" spans="1:18" x14ac:dyDescent="0.25">
      <c r="A1457" t="s">
        <v>29</v>
      </c>
      <c r="B1457" t="s">
        <v>38</v>
      </c>
      <c r="C1457" t="s">
        <v>48</v>
      </c>
      <c r="D1457" t="s">
        <v>57</v>
      </c>
      <c r="E1457">
        <v>18</v>
      </c>
      <c r="F1457" t="str">
        <f t="shared" si="22"/>
        <v>Average Per Device1-in-10July Monthly System Peak Day100% Cycling18</v>
      </c>
      <c r="G1457">
        <v>1.0411999999999999</v>
      </c>
      <c r="H1457">
        <v>1.6200209999999999</v>
      </c>
      <c r="I1457">
        <v>83.686000000000007</v>
      </c>
      <c r="J1457">
        <v>0.1953327</v>
      </c>
      <c r="K1457">
        <v>0.42190060000000001</v>
      </c>
      <c r="L1457">
        <v>0.57882089999999997</v>
      </c>
      <c r="M1457">
        <v>0.73574119999999998</v>
      </c>
      <c r="N1457">
        <v>0.96230910000000003</v>
      </c>
      <c r="O1457">
        <v>9073</v>
      </c>
      <c r="P1457" t="s">
        <v>58</v>
      </c>
      <c r="Q1457" t="s">
        <v>60</v>
      </c>
      <c r="R1457" t="s">
        <v>67</v>
      </c>
    </row>
    <row r="1458" spans="1:18" x14ac:dyDescent="0.25">
      <c r="A1458" t="s">
        <v>43</v>
      </c>
      <c r="B1458" t="s">
        <v>38</v>
      </c>
      <c r="C1458" t="s">
        <v>48</v>
      </c>
      <c r="D1458" t="s">
        <v>57</v>
      </c>
      <c r="E1458">
        <v>18</v>
      </c>
      <c r="F1458" t="str">
        <f t="shared" si="22"/>
        <v>Aggregate1-in-10July Monthly System Peak Day100% Cycling18</v>
      </c>
      <c r="G1458">
        <v>11.671860000000001</v>
      </c>
      <c r="H1458">
        <v>18.160440000000001</v>
      </c>
      <c r="I1458">
        <v>83.686000000000007</v>
      </c>
      <c r="J1458">
        <v>2.1896789999999999</v>
      </c>
      <c r="K1458">
        <v>4.7295059999999998</v>
      </c>
      <c r="L1458">
        <v>6.4885820000000001</v>
      </c>
      <c r="M1458">
        <v>8.2476579999999995</v>
      </c>
      <c r="N1458">
        <v>10.78748</v>
      </c>
      <c r="O1458">
        <v>9073</v>
      </c>
      <c r="P1458" t="s">
        <v>58</v>
      </c>
      <c r="Q1458" t="s">
        <v>60</v>
      </c>
      <c r="R1458" t="s">
        <v>67</v>
      </c>
    </row>
    <row r="1459" spans="1:18" x14ac:dyDescent="0.25">
      <c r="A1459" t="s">
        <v>30</v>
      </c>
      <c r="B1459" t="s">
        <v>38</v>
      </c>
      <c r="C1459" t="s">
        <v>48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0.54347900000000005</v>
      </c>
      <c r="H1459">
        <v>0.67280859999999998</v>
      </c>
      <c r="I1459">
        <v>84.337699999999998</v>
      </c>
      <c r="J1459">
        <v>9.6305999999999996E-3</v>
      </c>
      <c r="K1459">
        <v>8.0349699999999996E-2</v>
      </c>
      <c r="L1459">
        <v>0.12932959999999999</v>
      </c>
      <c r="M1459">
        <v>0.17830940000000001</v>
      </c>
      <c r="N1459">
        <v>0.24902859999999999</v>
      </c>
      <c r="O1459">
        <v>12598</v>
      </c>
      <c r="P1459" t="s">
        <v>58</v>
      </c>
      <c r="Q1459" t="s">
        <v>60</v>
      </c>
      <c r="R1459" t="s">
        <v>67</v>
      </c>
    </row>
    <row r="1460" spans="1:18" x14ac:dyDescent="0.25">
      <c r="A1460" t="s">
        <v>28</v>
      </c>
      <c r="B1460" t="s">
        <v>38</v>
      </c>
      <c r="C1460" t="s">
        <v>48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2.2237429999999998</v>
      </c>
      <c r="H1460">
        <v>2.7529180000000002</v>
      </c>
      <c r="I1460">
        <v>84.337699999999998</v>
      </c>
      <c r="J1460">
        <v>3.9405200000000001E-2</v>
      </c>
      <c r="K1460">
        <v>0.32876539999999999</v>
      </c>
      <c r="L1460">
        <v>0.52917539999999996</v>
      </c>
      <c r="M1460">
        <v>0.72958540000000005</v>
      </c>
      <c r="N1460">
        <v>1.0189459999999999</v>
      </c>
      <c r="O1460">
        <v>12598</v>
      </c>
      <c r="P1460" t="s">
        <v>58</v>
      </c>
      <c r="Q1460" t="s">
        <v>60</v>
      </c>
      <c r="R1460" t="s">
        <v>67</v>
      </c>
    </row>
    <row r="1461" spans="1:18" x14ac:dyDescent="0.25">
      <c r="A1461" t="s">
        <v>29</v>
      </c>
      <c r="B1461" t="s">
        <v>38</v>
      </c>
      <c r="C1461" t="s">
        <v>48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1.9055040000000001</v>
      </c>
      <c r="H1461">
        <v>2.358949</v>
      </c>
      <c r="I1461">
        <v>84.337699999999998</v>
      </c>
      <c r="J1461">
        <v>3.3765900000000001E-2</v>
      </c>
      <c r="K1461">
        <v>0.28171580000000002</v>
      </c>
      <c r="L1461">
        <v>0.45344519999999999</v>
      </c>
      <c r="M1461">
        <v>0.62517449999999997</v>
      </c>
      <c r="N1461">
        <v>0.87312440000000002</v>
      </c>
      <c r="O1461">
        <v>12598</v>
      </c>
      <c r="P1461" t="s">
        <v>58</v>
      </c>
      <c r="Q1461" t="s">
        <v>60</v>
      </c>
      <c r="R1461" t="s">
        <v>67</v>
      </c>
    </row>
    <row r="1462" spans="1:18" x14ac:dyDescent="0.25">
      <c r="A1462" t="s">
        <v>43</v>
      </c>
      <c r="B1462" t="s">
        <v>38</v>
      </c>
      <c r="C1462" t="s">
        <v>48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28.014710000000001</v>
      </c>
      <c r="H1462">
        <v>34.681260000000002</v>
      </c>
      <c r="I1462">
        <v>84.337699999999998</v>
      </c>
      <c r="J1462">
        <v>0.49642619999999998</v>
      </c>
      <c r="K1462">
        <v>4.1417859999999997</v>
      </c>
      <c r="L1462">
        <v>6.6665510000000001</v>
      </c>
      <c r="M1462">
        <v>9.1913160000000005</v>
      </c>
      <c r="N1462">
        <v>12.836679999999999</v>
      </c>
      <c r="O1462">
        <v>12598</v>
      </c>
      <c r="P1462" t="s">
        <v>58</v>
      </c>
      <c r="Q1462" t="s">
        <v>60</v>
      </c>
      <c r="R1462" t="s">
        <v>67</v>
      </c>
    </row>
    <row r="1463" spans="1:18" x14ac:dyDescent="0.25">
      <c r="A1463" t="s">
        <v>30</v>
      </c>
      <c r="B1463" t="s">
        <v>38</v>
      </c>
      <c r="C1463" t="s">
        <v>48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0.4358765</v>
      </c>
      <c r="H1463">
        <v>0.57773920000000001</v>
      </c>
      <c r="I1463">
        <v>84.064800000000005</v>
      </c>
      <c r="J1463">
        <v>2.81017E-2</v>
      </c>
      <c r="K1463">
        <v>9.5312599999999997E-2</v>
      </c>
      <c r="L1463">
        <v>0.14186270000000001</v>
      </c>
      <c r="M1463">
        <v>0.18841279999999999</v>
      </c>
      <c r="N1463">
        <v>0.25562370000000001</v>
      </c>
      <c r="O1463">
        <v>21671</v>
      </c>
      <c r="P1463" t="s">
        <v>58</v>
      </c>
      <c r="Q1463" t="s">
        <v>60</v>
      </c>
    </row>
    <row r="1464" spans="1:18" x14ac:dyDescent="0.25">
      <c r="A1464" t="s">
        <v>28</v>
      </c>
      <c r="B1464" t="s">
        <v>38</v>
      </c>
      <c r="C1464" t="s">
        <v>48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1.8562270000000001</v>
      </c>
      <c r="H1464">
        <v>2.4603649999999999</v>
      </c>
      <c r="I1464">
        <v>84.064800000000005</v>
      </c>
      <c r="J1464">
        <v>0.119674</v>
      </c>
      <c r="K1464">
        <v>0.40589900000000001</v>
      </c>
      <c r="L1464">
        <v>0.60413760000000005</v>
      </c>
      <c r="M1464">
        <v>0.80237630000000004</v>
      </c>
      <c r="N1464">
        <v>1.0886009999999999</v>
      </c>
      <c r="O1464">
        <v>21671</v>
      </c>
      <c r="P1464" t="s">
        <v>58</v>
      </c>
      <c r="Q1464" t="s">
        <v>60</v>
      </c>
    </row>
    <row r="1465" spans="1:18" x14ac:dyDescent="0.25">
      <c r="A1465" t="s">
        <v>29</v>
      </c>
      <c r="B1465" t="s">
        <v>38</v>
      </c>
      <c r="C1465" t="s">
        <v>48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1.5524199999999999</v>
      </c>
      <c r="H1465">
        <v>2.0576789999999998</v>
      </c>
      <c r="I1465">
        <v>84.064800000000005</v>
      </c>
      <c r="J1465">
        <v>0.100087</v>
      </c>
      <c r="K1465">
        <v>0.33946579999999998</v>
      </c>
      <c r="L1465">
        <v>0.50525880000000001</v>
      </c>
      <c r="M1465">
        <v>0.67105190000000003</v>
      </c>
      <c r="N1465">
        <v>0.91043059999999998</v>
      </c>
      <c r="O1465">
        <v>21671</v>
      </c>
      <c r="P1465" t="s">
        <v>58</v>
      </c>
      <c r="Q1465" t="s">
        <v>60</v>
      </c>
    </row>
    <row r="1466" spans="1:18" x14ac:dyDescent="0.25">
      <c r="A1466" t="s">
        <v>43</v>
      </c>
      <c r="B1466" t="s">
        <v>38</v>
      </c>
      <c r="C1466" t="s">
        <v>48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40.226300000000002</v>
      </c>
      <c r="H1466">
        <v>53.318570000000001</v>
      </c>
      <c r="I1466">
        <v>84.064800000000005</v>
      </c>
      <c r="J1466">
        <v>2.5934550000000001</v>
      </c>
      <c r="K1466">
        <v>8.7962380000000007</v>
      </c>
      <c r="L1466">
        <v>13.092269999999999</v>
      </c>
      <c r="M1466">
        <v>17.388300000000001</v>
      </c>
      <c r="N1466">
        <v>23.591080000000002</v>
      </c>
      <c r="O1466">
        <v>21671</v>
      </c>
      <c r="P1466" t="s">
        <v>58</v>
      </c>
      <c r="Q1466" t="s">
        <v>60</v>
      </c>
    </row>
    <row r="1467" spans="1:18" x14ac:dyDescent="0.25">
      <c r="A1467" t="s">
        <v>30</v>
      </c>
      <c r="B1467" t="s">
        <v>38</v>
      </c>
      <c r="C1467" t="s">
        <v>49</v>
      </c>
      <c r="D1467" t="s">
        <v>57</v>
      </c>
      <c r="E1467">
        <v>18</v>
      </c>
      <c r="F1467" t="str">
        <f t="shared" si="22"/>
        <v>Average Per Ton1-in-10June Monthly System Peak Day100% Cycling18</v>
      </c>
      <c r="G1467">
        <v>0.26071250000000001</v>
      </c>
      <c r="H1467">
        <v>0.37068410000000002</v>
      </c>
      <c r="I1467">
        <v>83.090900000000005</v>
      </c>
      <c r="J1467">
        <v>4.2349999999999999E-4</v>
      </c>
      <c r="K1467">
        <v>6.5145400000000006E-2</v>
      </c>
      <c r="L1467">
        <v>0.1099716</v>
      </c>
      <c r="M1467">
        <v>0.15479780000000001</v>
      </c>
      <c r="N1467">
        <v>0.21951970000000001</v>
      </c>
      <c r="O1467">
        <v>9073</v>
      </c>
      <c r="P1467" t="s">
        <v>58</v>
      </c>
      <c r="Q1467" t="s">
        <v>60</v>
      </c>
      <c r="R1467" t="s">
        <v>68</v>
      </c>
    </row>
    <row r="1468" spans="1:18" x14ac:dyDescent="0.25">
      <c r="A1468" t="s">
        <v>28</v>
      </c>
      <c r="B1468" t="s">
        <v>38</v>
      </c>
      <c r="C1468" t="s">
        <v>49</v>
      </c>
      <c r="D1468" t="s">
        <v>57</v>
      </c>
      <c r="E1468">
        <v>18</v>
      </c>
      <c r="F1468" t="str">
        <f t="shared" si="22"/>
        <v>Average Per Premise1-in-10June Monthly System Peak Day100% Cycling18</v>
      </c>
      <c r="G1468">
        <v>1.1707000000000001</v>
      </c>
      <c r="H1468">
        <v>1.6645160000000001</v>
      </c>
      <c r="I1468">
        <v>83.090900000000005</v>
      </c>
      <c r="J1468">
        <v>1.9017999999999999E-3</v>
      </c>
      <c r="K1468">
        <v>0.29252820000000002</v>
      </c>
      <c r="L1468">
        <v>0.49381520000000001</v>
      </c>
      <c r="M1468">
        <v>0.69510229999999995</v>
      </c>
      <c r="N1468">
        <v>0.98572870000000001</v>
      </c>
      <c r="O1468">
        <v>9073</v>
      </c>
      <c r="P1468" t="s">
        <v>58</v>
      </c>
      <c r="Q1468" t="s">
        <v>60</v>
      </c>
      <c r="R1468" t="s">
        <v>68</v>
      </c>
    </row>
    <row r="1469" spans="1:18" x14ac:dyDescent="0.25">
      <c r="A1469" t="s">
        <v>29</v>
      </c>
      <c r="B1469" t="s">
        <v>38</v>
      </c>
      <c r="C1469" t="s">
        <v>49</v>
      </c>
      <c r="D1469" t="s">
        <v>57</v>
      </c>
      <c r="E1469">
        <v>18</v>
      </c>
      <c r="F1469" t="str">
        <f t="shared" si="22"/>
        <v>Average Per Device1-in-10June Monthly System Peak Day100% Cycling18</v>
      </c>
      <c r="G1469">
        <v>0.94752590000000003</v>
      </c>
      <c r="H1469">
        <v>1.3472029999999999</v>
      </c>
      <c r="I1469">
        <v>83.090900000000005</v>
      </c>
      <c r="J1469">
        <v>1.5393E-3</v>
      </c>
      <c r="K1469">
        <v>0.23676259999999999</v>
      </c>
      <c r="L1469">
        <v>0.39967760000000002</v>
      </c>
      <c r="M1469">
        <v>0.5625926</v>
      </c>
      <c r="N1469">
        <v>0.79781590000000002</v>
      </c>
      <c r="O1469">
        <v>9073</v>
      </c>
      <c r="P1469" t="s">
        <v>58</v>
      </c>
      <c r="Q1469" t="s">
        <v>60</v>
      </c>
      <c r="R1469" t="s">
        <v>68</v>
      </c>
    </row>
    <row r="1470" spans="1:18" x14ac:dyDescent="0.25">
      <c r="A1470" t="s">
        <v>43</v>
      </c>
      <c r="B1470" t="s">
        <v>38</v>
      </c>
      <c r="C1470" t="s">
        <v>49</v>
      </c>
      <c r="D1470" t="s">
        <v>57</v>
      </c>
      <c r="E1470">
        <v>18</v>
      </c>
      <c r="F1470" t="str">
        <f t="shared" si="22"/>
        <v>Aggregate1-in-10June Monthly System Peak Day100% Cycling18</v>
      </c>
      <c r="G1470">
        <v>10.62177</v>
      </c>
      <c r="H1470">
        <v>15.10215</v>
      </c>
      <c r="I1470">
        <v>83.090900000000005</v>
      </c>
      <c r="J1470">
        <v>1.7255099999999999E-2</v>
      </c>
      <c r="K1470">
        <v>2.6541090000000001</v>
      </c>
      <c r="L1470">
        <v>4.4803860000000002</v>
      </c>
      <c r="M1470">
        <v>6.3066630000000004</v>
      </c>
      <c r="N1470">
        <v>8.9435160000000007</v>
      </c>
      <c r="O1470">
        <v>9073</v>
      </c>
      <c r="P1470" t="s">
        <v>58</v>
      </c>
      <c r="Q1470" t="s">
        <v>60</v>
      </c>
      <c r="R1470" t="s">
        <v>68</v>
      </c>
    </row>
    <row r="1471" spans="1:18" x14ac:dyDescent="0.25">
      <c r="A1471" t="s">
        <v>30</v>
      </c>
      <c r="B1471" t="s">
        <v>38</v>
      </c>
      <c r="C1471" t="s">
        <v>49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0.4942184</v>
      </c>
      <c r="H1471">
        <v>0.60539379999999998</v>
      </c>
      <c r="I1471">
        <v>83.913700000000006</v>
      </c>
      <c r="J1471">
        <v>-1.1819700000000001E-2</v>
      </c>
      <c r="K1471">
        <v>6.0846799999999999E-2</v>
      </c>
      <c r="L1471">
        <v>0.11117539999999999</v>
      </c>
      <c r="M1471">
        <v>0.16150400000000001</v>
      </c>
      <c r="N1471">
        <v>0.2341705</v>
      </c>
      <c r="O1471">
        <v>12598</v>
      </c>
      <c r="P1471" t="s">
        <v>58</v>
      </c>
      <c r="Q1471" t="s">
        <v>60</v>
      </c>
      <c r="R1471" t="s">
        <v>68</v>
      </c>
    </row>
    <row r="1472" spans="1:18" x14ac:dyDescent="0.25">
      <c r="A1472" t="s">
        <v>28</v>
      </c>
      <c r="B1472" t="s">
        <v>38</v>
      </c>
      <c r="C1472" t="s">
        <v>49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2.0221840000000002</v>
      </c>
      <c r="H1472">
        <v>2.4770789999999998</v>
      </c>
      <c r="I1472">
        <v>83.913700000000006</v>
      </c>
      <c r="J1472">
        <v>-4.8362299999999997E-2</v>
      </c>
      <c r="K1472">
        <v>0.24896579999999999</v>
      </c>
      <c r="L1472">
        <v>0.45489439999999998</v>
      </c>
      <c r="M1472">
        <v>0.66082289999999999</v>
      </c>
      <c r="N1472">
        <v>0.95815099999999997</v>
      </c>
      <c r="O1472">
        <v>12598</v>
      </c>
      <c r="P1472" t="s">
        <v>58</v>
      </c>
      <c r="Q1472" t="s">
        <v>60</v>
      </c>
      <c r="R1472" t="s">
        <v>68</v>
      </c>
    </row>
    <row r="1473" spans="1:18" x14ac:dyDescent="0.25">
      <c r="A1473" t="s">
        <v>29</v>
      </c>
      <c r="B1473" t="s">
        <v>38</v>
      </c>
      <c r="C1473" t="s">
        <v>49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1.7327900000000001</v>
      </c>
      <c r="H1473">
        <v>2.1225839999999998</v>
      </c>
      <c r="I1473">
        <v>83.913700000000006</v>
      </c>
      <c r="J1473">
        <v>-4.1441100000000002E-2</v>
      </c>
      <c r="K1473">
        <v>0.21333640000000001</v>
      </c>
      <c r="L1473">
        <v>0.38979449999999999</v>
      </c>
      <c r="M1473">
        <v>0.56625270000000005</v>
      </c>
      <c r="N1473">
        <v>0.82103020000000004</v>
      </c>
      <c r="O1473">
        <v>12598</v>
      </c>
      <c r="P1473" t="s">
        <v>58</v>
      </c>
      <c r="Q1473" t="s">
        <v>60</v>
      </c>
      <c r="R1473" t="s">
        <v>68</v>
      </c>
    </row>
    <row r="1474" spans="1:18" x14ac:dyDescent="0.25">
      <c r="A1474" t="s">
        <v>43</v>
      </c>
      <c r="B1474" t="s">
        <v>38</v>
      </c>
      <c r="C1474" t="s">
        <v>49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25.475480000000001</v>
      </c>
      <c r="H1474">
        <v>31.206240000000001</v>
      </c>
      <c r="I1474">
        <v>83.913700000000006</v>
      </c>
      <c r="J1474">
        <v>-0.60926760000000002</v>
      </c>
      <c r="K1474">
        <v>3.1364719999999999</v>
      </c>
      <c r="L1474">
        <v>5.7307589999999999</v>
      </c>
      <c r="M1474">
        <v>8.3250469999999996</v>
      </c>
      <c r="N1474">
        <v>12.070790000000001</v>
      </c>
      <c r="O1474">
        <v>12598</v>
      </c>
      <c r="P1474" t="s">
        <v>58</v>
      </c>
      <c r="Q1474" t="s">
        <v>60</v>
      </c>
      <c r="R1474" t="s">
        <v>68</v>
      </c>
    </row>
    <row r="1475" spans="1:18" x14ac:dyDescent="0.25">
      <c r="A1475" t="s">
        <v>30</v>
      </c>
      <c r="B1475" t="s">
        <v>38</v>
      </c>
      <c r="C1475" t="s">
        <v>49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0.39644950000000001</v>
      </c>
      <c r="H1475">
        <v>0.50712089999999999</v>
      </c>
      <c r="I1475">
        <v>83.569199999999995</v>
      </c>
      <c r="J1475">
        <v>-6.6934000000000004E-3</v>
      </c>
      <c r="K1475">
        <v>6.2646599999999997E-2</v>
      </c>
      <c r="L1475">
        <v>0.1106714</v>
      </c>
      <c r="M1475">
        <v>0.15869610000000001</v>
      </c>
      <c r="N1475">
        <v>0.22803619999999999</v>
      </c>
      <c r="O1475">
        <v>21671</v>
      </c>
      <c r="P1475" t="s">
        <v>58</v>
      </c>
      <c r="Q1475" t="s">
        <v>60</v>
      </c>
    </row>
    <row r="1476" spans="1:18" x14ac:dyDescent="0.25">
      <c r="A1476" t="s">
        <v>28</v>
      </c>
      <c r="B1476" t="s">
        <v>38</v>
      </c>
      <c r="C1476" t="s">
        <v>49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1.688323</v>
      </c>
      <c r="H1476">
        <v>2.1596289999999998</v>
      </c>
      <c r="I1476">
        <v>83.569199999999995</v>
      </c>
      <c r="J1476">
        <v>-2.8504700000000001E-2</v>
      </c>
      <c r="K1476">
        <v>0.26678750000000001</v>
      </c>
      <c r="L1476">
        <v>0.471306</v>
      </c>
      <c r="M1476">
        <v>0.67582450000000005</v>
      </c>
      <c r="N1476">
        <v>0.97111670000000005</v>
      </c>
      <c r="O1476">
        <v>21671</v>
      </c>
      <c r="P1476" t="s">
        <v>58</v>
      </c>
      <c r="Q1476" t="s">
        <v>60</v>
      </c>
    </row>
    <row r="1477" spans="1:18" x14ac:dyDescent="0.25">
      <c r="A1477" t="s">
        <v>29</v>
      </c>
      <c r="B1477" t="s">
        <v>38</v>
      </c>
      <c r="C1477" t="s">
        <v>49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1.411996</v>
      </c>
      <c r="H1477">
        <v>1.8061640000000001</v>
      </c>
      <c r="I1477">
        <v>83.569199999999995</v>
      </c>
      <c r="J1477">
        <v>-2.38394E-2</v>
      </c>
      <c r="K1477">
        <v>0.2231226</v>
      </c>
      <c r="L1477">
        <v>0.39416770000000001</v>
      </c>
      <c r="M1477">
        <v>0.56521279999999996</v>
      </c>
      <c r="N1477">
        <v>0.81217470000000003</v>
      </c>
      <c r="O1477">
        <v>21671</v>
      </c>
      <c r="P1477" t="s">
        <v>58</v>
      </c>
      <c r="Q1477" t="s">
        <v>60</v>
      </c>
    </row>
    <row r="1478" spans="1:18" x14ac:dyDescent="0.25">
      <c r="A1478" t="s">
        <v>43</v>
      </c>
      <c r="B1478" t="s">
        <v>38</v>
      </c>
      <c r="C1478" t="s">
        <v>49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36.587649999999996</v>
      </c>
      <c r="H1478">
        <v>46.801319999999997</v>
      </c>
      <c r="I1478">
        <v>83.569199999999995</v>
      </c>
      <c r="J1478">
        <v>-0.61772550000000004</v>
      </c>
      <c r="K1478">
        <v>5.7815519999999996</v>
      </c>
      <c r="L1478">
        <v>10.21367</v>
      </c>
      <c r="M1478">
        <v>14.64579</v>
      </c>
      <c r="N1478">
        <v>21.045069999999999</v>
      </c>
      <c r="O1478">
        <v>21671</v>
      </c>
      <c r="P1478" t="s">
        <v>58</v>
      </c>
      <c r="Q1478" t="s">
        <v>60</v>
      </c>
    </row>
    <row r="1479" spans="1:18" x14ac:dyDescent="0.25">
      <c r="A1479" t="s">
        <v>30</v>
      </c>
      <c r="B1479" t="s">
        <v>38</v>
      </c>
      <c r="C1479" t="s">
        <v>50</v>
      </c>
      <c r="D1479" t="s">
        <v>57</v>
      </c>
      <c r="E1479">
        <v>18</v>
      </c>
      <c r="F1479" t="str">
        <f t="shared" si="23"/>
        <v>Average Per Ton1-in-10May Monthly System Peak Day100% Cycling18</v>
      </c>
      <c r="G1479">
        <v>0.27466239999999997</v>
      </c>
      <c r="H1479">
        <v>0.41131200000000001</v>
      </c>
      <c r="I1479">
        <v>82.914500000000004</v>
      </c>
      <c r="J1479">
        <v>2.9881899999999999E-2</v>
      </c>
      <c r="K1479">
        <v>9.2961100000000005E-2</v>
      </c>
      <c r="L1479">
        <v>0.13664950000000001</v>
      </c>
      <c r="M1479">
        <v>0.180338</v>
      </c>
      <c r="N1479">
        <v>0.2434172</v>
      </c>
      <c r="O1479">
        <v>9073</v>
      </c>
      <c r="P1479" t="s">
        <v>58</v>
      </c>
      <c r="Q1479" t="s">
        <v>60</v>
      </c>
      <c r="R1479" t="s">
        <v>69</v>
      </c>
    </row>
    <row r="1480" spans="1:18" x14ac:dyDescent="0.25">
      <c r="A1480" t="s">
        <v>28</v>
      </c>
      <c r="B1480" t="s">
        <v>38</v>
      </c>
      <c r="C1480" t="s">
        <v>50</v>
      </c>
      <c r="D1480" t="s">
        <v>57</v>
      </c>
      <c r="E1480">
        <v>18</v>
      </c>
      <c r="F1480" t="str">
        <f t="shared" si="23"/>
        <v>Average Per Premise1-in-10May Monthly System Peak Day100% Cycling18</v>
      </c>
      <c r="G1480">
        <v>1.233341</v>
      </c>
      <c r="H1480">
        <v>1.846951</v>
      </c>
      <c r="I1480">
        <v>82.914500000000004</v>
      </c>
      <c r="J1480">
        <v>0.1341813</v>
      </c>
      <c r="K1480">
        <v>0.41743140000000001</v>
      </c>
      <c r="L1480">
        <v>0.61360959999999998</v>
      </c>
      <c r="M1480">
        <v>0.8097877</v>
      </c>
      <c r="N1480">
        <v>1.093038</v>
      </c>
      <c r="O1480">
        <v>9073</v>
      </c>
      <c r="P1480" t="s">
        <v>58</v>
      </c>
      <c r="Q1480" t="s">
        <v>60</v>
      </c>
      <c r="R1480" t="s">
        <v>69</v>
      </c>
    </row>
    <row r="1481" spans="1:18" x14ac:dyDescent="0.25">
      <c r="A1481" t="s">
        <v>29</v>
      </c>
      <c r="B1481" t="s">
        <v>38</v>
      </c>
      <c r="C1481" t="s">
        <v>50</v>
      </c>
      <c r="D1481" t="s">
        <v>57</v>
      </c>
      <c r="E1481">
        <v>18</v>
      </c>
      <c r="F1481" t="str">
        <f t="shared" si="23"/>
        <v>Average Per Device1-in-10May Monthly System Peak Day100% Cycling18</v>
      </c>
      <c r="G1481">
        <v>0.99822529999999998</v>
      </c>
      <c r="H1481">
        <v>1.494861</v>
      </c>
      <c r="I1481">
        <v>82.914500000000004</v>
      </c>
      <c r="J1481">
        <v>0.1086019</v>
      </c>
      <c r="K1481">
        <v>0.33785510000000002</v>
      </c>
      <c r="L1481">
        <v>0.4966351</v>
      </c>
      <c r="M1481">
        <v>0.65541519999999998</v>
      </c>
      <c r="N1481">
        <v>0.88466840000000002</v>
      </c>
      <c r="O1481">
        <v>9073</v>
      </c>
      <c r="P1481" t="s">
        <v>58</v>
      </c>
      <c r="Q1481" t="s">
        <v>60</v>
      </c>
      <c r="R1481" t="s">
        <v>69</v>
      </c>
    </row>
    <row r="1482" spans="1:18" x14ac:dyDescent="0.25">
      <c r="A1482" t="s">
        <v>43</v>
      </c>
      <c r="B1482" t="s">
        <v>38</v>
      </c>
      <c r="C1482" t="s">
        <v>50</v>
      </c>
      <c r="D1482" t="s">
        <v>57</v>
      </c>
      <c r="E1482">
        <v>18</v>
      </c>
      <c r="F1482" t="str">
        <f t="shared" si="23"/>
        <v>Aggregate1-in-10May Monthly System Peak Day100% Cycling18</v>
      </c>
      <c r="G1482">
        <v>11.190099999999999</v>
      </c>
      <c r="H1482">
        <v>16.757390000000001</v>
      </c>
      <c r="I1482">
        <v>82.914500000000004</v>
      </c>
      <c r="J1482">
        <v>1.217427</v>
      </c>
      <c r="K1482">
        <v>3.7873549999999998</v>
      </c>
      <c r="L1482">
        <v>5.5672800000000002</v>
      </c>
      <c r="M1482">
        <v>7.3472039999999996</v>
      </c>
      <c r="N1482">
        <v>9.9171320000000005</v>
      </c>
      <c r="O1482">
        <v>9073</v>
      </c>
      <c r="P1482" t="s">
        <v>58</v>
      </c>
      <c r="Q1482" t="s">
        <v>60</v>
      </c>
      <c r="R1482" t="s">
        <v>69</v>
      </c>
    </row>
    <row r="1483" spans="1:18" x14ac:dyDescent="0.25">
      <c r="A1483" t="s">
        <v>30</v>
      </c>
      <c r="B1483" t="s">
        <v>38</v>
      </c>
      <c r="C1483" t="s">
        <v>50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0.52045850000000005</v>
      </c>
      <c r="H1483">
        <v>0.64130419999999999</v>
      </c>
      <c r="I1483">
        <v>83.4529</v>
      </c>
      <c r="J1483">
        <v>2.1890000000000001E-4</v>
      </c>
      <c r="K1483">
        <v>7.14862E-2</v>
      </c>
      <c r="L1483">
        <v>0.1208457</v>
      </c>
      <c r="M1483">
        <v>0.1702053</v>
      </c>
      <c r="N1483">
        <v>0.24147250000000001</v>
      </c>
      <c r="O1483">
        <v>12598</v>
      </c>
      <c r="P1483" t="s">
        <v>58</v>
      </c>
      <c r="Q1483" t="s">
        <v>60</v>
      </c>
      <c r="R1483" t="s">
        <v>69</v>
      </c>
    </row>
    <row r="1484" spans="1:18" x14ac:dyDescent="0.25">
      <c r="A1484" t="s">
        <v>28</v>
      </c>
      <c r="B1484" t="s">
        <v>38</v>
      </c>
      <c r="C1484" t="s">
        <v>50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2.1295500000000001</v>
      </c>
      <c r="H1484">
        <v>2.6240130000000002</v>
      </c>
      <c r="I1484">
        <v>83.4529</v>
      </c>
      <c r="J1484">
        <v>8.9590000000000004E-4</v>
      </c>
      <c r="K1484">
        <v>0.29249890000000001</v>
      </c>
      <c r="L1484">
        <v>0.49446230000000002</v>
      </c>
      <c r="M1484">
        <v>0.69642570000000004</v>
      </c>
      <c r="N1484">
        <v>0.98802869999999998</v>
      </c>
      <c r="O1484">
        <v>12598</v>
      </c>
      <c r="P1484" t="s">
        <v>58</v>
      </c>
      <c r="Q1484" t="s">
        <v>60</v>
      </c>
      <c r="R1484" t="s">
        <v>69</v>
      </c>
    </row>
    <row r="1485" spans="1:18" x14ac:dyDescent="0.25">
      <c r="A1485" t="s">
        <v>29</v>
      </c>
      <c r="B1485" t="s">
        <v>38</v>
      </c>
      <c r="C1485" t="s">
        <v>50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1.8247910000000001</v>
      </c>
      <c r="H1485">
        <v>2.248491</v>
      </c>
      <c r="I1485">
        <v>83.4529</v>
      </c>
      <c r="J1485">
        <v>7.6769999999999996E-4</v>
      </c>
      <c r="K1485">
        <v>0.25063950000000002</v>
      </c>
      <c r="L1485">
        <v>0.42369990000000002</v>
      </c>
      <c r="M1485">
        <v>0.59676039999999997</v>
      </c>
      <c r="N1485">
        <v>0.8466321</v>
      </c>
      <c r="O1485">
        <v>12598</v>
      </c>
      <c r="P1485" t="s">
        <v>58</v>
      </c>
      <c r="Q1485" t="s">
        <v>60</v>
      </c>
      <c r="R1485" t="s">
        <v>69</v>
      </c>
    </row>
    <row r="1486" spans="1:18" x14ac:dyDescent="0.25">
      <c r="A1486" t="s">
        <v>43</v>
      </c>
      <c r="B1486" t="s">
        <v>38</v>
      </c>
      <c r="C1486" t="s">
        <v>50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26.82808</v>
      </c>
      <c r="H1486">
        <v>33.057310000000001</v>
      </c>
      <c r="I1486">
        <v>83.4529</v>
      </c>
      <c r="J1486">
        <v>1.12861E-2</v>
      </c>
      <c r="K1486">
        <v>3.684901</v>
      </c>
      <c r="L1486">
        <v>6.2292360000000002</v>
      </c>
      <c r="M1486">
        <v>8.7735710000000005</v>
      </c>
      <c r="N1486">
        <v>12.447190000000001</v>
      </c>
      <c r="O1486">
        <v>12598</v>
      </c>
      <c r="P1486" t="s">
        <v>58</v>
      </c>
      <c r="Q1486" t="s">
        <v>60</v>
      </c>
      <c r="R1486" t="s">
        <v>69</v>
      </c>
    </row>
    <row r="1487" spans="1:18" x14ac:dyDescent="0.25">
      <c r="A1487" t="s">
        <v>30</v>
      </c>
      <c r="B1487" t="s">
        <v>38</v>
      </c>
      <c r="C1487" t="s">
        <v>50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0.41754370000000002</v>
      </c>
      <c r="H1487">
        <v>0.54500649999999995</v>
      </c>
      <c r="I1487">
        <v>83.227500000000006</v>
      </c>
      <c r="J1487">
        <v>1.26388E-2</v>
      </c>
      <c r="K1487">
        <v>8.0477800000000002E-2</v>
      </c>
      <c r="L1487">
        <v>0.12746279999999999</v>
      </c>
      <c r="M1487">
        <v>0.17444779999999999</v>
      </c>
      <c r="N1487">
        <v>0.2422868</v>
      </c>
      <c r="O1487">
        <v>21671</v>
      </c>
      <c r="P1487" t="s">
        <v>58</v>
      </c>
      <c r="Q1487" t="s">
        <v>60</v>
      </c>
    </row>
    <row r="1488" spans="1:18" x14ac:dyDescent="0.25">
      <c r="A1488" t="s">
        <v>28</v>
      </c>
      <c r="B1488" t="s">
        <v>38</v>
      </c>
      <c r="C1488" t="s">
        <v>50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1.7781549999999999</v>
      </c>
      <c r="H1488">
        <v>2.3209689999999998</v>
      </c>
      <c r="I1488">
        <v>83.227500000000006</v>
      </c>
      <c r="J1488">
        <v>5.3823799999999998E-2</v>
      </c>
      <c r="K1488">
        <v>0.34272320000000001</v>
      </c>
      <c r="L1488">
        <v>0.54281409999999997</v>
      </c>
      <c r="M1488">
        <v>0.74290500000000004</v>
      </c>
      <c r="N1488">
        <v>1.0318039999999999</v>
      </c>
      <c r="O1488">
        <v>21671</v>
      </c>
      <c r="P1488" t="s">
        <v>58</v>
      </c>
      <c r="Q1488" t="s">
        <v>60</v>
      </c>
    </row>
    <row r="1489" spans="1:18" x14ac:dyDescent="0.25">
      <c r="A1489" t="s">
        <v>29</v>
      </c>
      <c r="B1489" t="s">
        <v>38</v>
      </c>
      <c r="C1489" t="s">
        <v>50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1.4871259999999999</v>
      </c>
      <c r="H1489">
        <v>1.941098</v>
      </c>
      <c r="I1489">
        <v>83.227500000000006</v>
      </c>
      <c r="J1489">
        <v>4.5014499999999999E-2</v>
      </c>
      <c r="K1489">
        <v>0.28662989999999999</v>
      </c>
      <c r="L1489">
        <v>0.45397209999999999</v>
      </c>
      <c r="M1489">
        <v>0.62131420000000004</v>
      </c>
      <c r="N1489">
        <v>0.86292959999999996</v>
      </c>
      <c r="O1489">
        <v>21671</v>
      </c>
      <c r="P1489" t="s">
        <v>58</v>
      </c>
      <c r="Q1489" t="s">
        <v>60</v>
      </c>
    </row>
    <row r="1490" spans="1:18" x14ac:dyDescent="0.25">
      <c r="A1490" t="s">
        <v>43</v>
      </c>
      <c r="B1490" t="s">
        <v>38</v>
      </c>
      <c r="C1490" t="s">
        <v>50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38.534399999999998</v>
      </c>
      <c r="H1490">
        <v>50.297719999999998</v>
      </c>
      <c r="I1490">
        <v>83.227500000000006</v>
      </c>
      <c r="J1490">
        <v>1.166415</v>
      </c>
      <c r="K1490">
        <v>7.427155</v>
      </c>
      <c r="L1490">
        <v>11.76332</v>
      </c>
      <c r="M1490">
        <v>16.099489999999999</v>
      </c>
      <c r="N1490">
        <v>22.360230000000001</v>
      </c>
      <c r="O1490">
        <v>21671</v>
      </c>
      <c r="P1490" t="s">
        <v>58</v>
      </c>
      <c r="Q1490" t="s">
        <v>60</v>
      </c>
    </row>
    <row r="1491" spans="1:18" x14ac:dyDescent="0.25">
      <c r="A1491" t="s">
        <v>30</v>
      </c>
      <c r="B1491" t="s">
        <v>38</v>
      </c>
      <c r="C1491" t="s">
        <v>51</v>
      </c>
      <c r="D1491" t="s">
        <v>57</v>
      </c>
      <c r="E1491">
        <v>18</v>
      </c>
      <c r="F1491" t="str">
        <f t="shared" si="23"/>
        <v>Average Per Ton1-in-10October Monthly System Peak Day100% Cycling18</v>
      </c>
      <c r="G1491">
        <v>0.27650989999999998</v>
      </c>
      <c r="H1491">
        <v>0.41669260000000002</v>
      </c>
      <c r="I1491">
        <v>86.722800000000007</v>
      </c>
      <c r="J1491">
        <v>3.3678800000000002E-2</v>
      </c>
      <c r="K1491">
        <v>9.6602199999999999E-2</v>
      </c>
      <c r="L1491">
        <v>0.14018269999999999</v>
      </c>
      <c r="M1491">
        <v>0.18376319999999999</v>
      </c>
      <c r="N1491">
        <v>0.24668660000000001</v>
      </c>
      <c r="O1491">
        <v>9073</v>
      </c>
      <c r="P1491" t="s">
        <v>58</v>
      </c>
      <c r="Q1491" t="s">
        <v>60</v>
      </c>
      <c r="R1491" t="s">
        <v>70</v>
      </c>
    </row>
    <row r="1492" spans="1:18" x14ac:dyDescent="0.25">
      <c r="A1492" t="s">
        <v>28</v>
      </c>
      <c r="B1492" t="s">
        <v>38</v>
      </c>
      <c r="C1492" t="s">
        <v>51</v>
      </c>
      <c r="D1492" t="s">
        <v>57</v>
      </c>
      <c r="E1492">
        <v>18</v>
      </c>
      <c r="F1492" t="str">
        <f t="shared" si="23"/>
        <v>Average Per Premise1-in-10October Monthly System Peak Day100% Cycling18</v>
      </c>
      <c r="G1492">
        <v>1.2416370000000001</v>
      </c>
      <c r="H1492">
        <v>1.8711120000000001</v>
      </c>
      <c r="I1492">
        <v>86.722800000000007</v>
      </c>
      <c r="J1492">
        <v>0.15123110000000001</v>
      </c>
      <c r="K1492">
        <v>0.43378139999999998</v>
      </c>
      <c r="L1492">
        <v>0.62947489999999995</v>
      </c>
      <c r="M1492">
        <v>0.82516840000000002</v>
      </c>
      <c r="N1492">
        <v>1.1077189999999999</v>
      </c>
      <c r="O1492">
        <v>9073</v>
      </c>
      <c r="P1492" t="s">
        <v>58</v>
      </c>
      <c r="Q1492" t="s">
        <v>60</v>
      </c>
      <c r="R1492" t="s">
        <v>70</v>
      </c>
    </row>
    <row r="1493" spans="1:18" x14ac:dyDescent="0.25">
      <c r="A1493" t="s">
        <v>29</v>
      </c>
      <c r="B1493" t="s">
        <v>38</v>
      </c>
      <c r="C1493" t="s">
        <v>51</v>
      </c>
      <c r="D1493" t="s">
        <v>57</v>
      </c>
      <c r="E1493">
        <v>18</v>
      </c>
      <c r="F1493" t="str">
        <f t="shared" si="23"/>
        <v>Average Per Device1-in-10October Monthly System Peak Day100% Cycling18</v>
      </c>
      <c r="G1493">
        <v>1.0049399999999999</v>
      </c>
      <c r="H1493">
        <v>1.514416</v>
      </c>
      <c r="I1493">
        <v>86.722800000000007</v>
      </c>
      <c r="J1493">
        <v>0.12240139999999999</v>
      </c>
      <c r="K1493">
        <v>0.35108820000000002</v>
      </c>
      <c r="L1493">
        <v>0.50947600000000004</v>
      </c>
      <c r="M1493">
        <v>0.66786380000000001</v>
      </c>
      <c r="N1493">
        <v>0.89655059999999998</v>
      </c>
      <c r="O1493">
        <v>9073</v>
      </c>
      <c r="P1493" t="s">
        <v>58</v>
      </c>
      <c r="Q1493" t="s">
        <v>60</v>
      </c>
      <c r="R1493" t="s">
        <v>70</v>
      </c>
    </row>
    <row r="1494" spans="1:18" x14ac:dyDescent="0.25">
      <c r="A1494" t="s">
        <v>43</v>
      </c>
      <c r="B1494" t="s">
        <v>38</v>
      </c>
      <c r="C1494" t="s">
        <v>51</v>
      </c>
      <c r="D1494" t="s">
        <v>57</v>
      </c>
      <c r="E1494">
        <v>18</v>
      </c>
      <c r="F1494" t="str">
        <f t="shared" si="23"/>
        <v>Aggregate1-in-10October Monthly System Peak Day100% Cycling18</v>
      </c>
      <c r="G1494">
        <v>11.265370000000001</v>
      </c>
      <c r="H1494">
        <v>16.976600000000001</v>
      </c>
      <c r="I1494">
        <v>86.722800000000007</v>
      </c>
      <c r="J1494">
        <v>1.37212</v>
      </c>
      <c r="K1494">
        <v>3.9356990000000001</v>
      </c>
      <c r="L1494">
        <v>5.7112259999999999</v>
      </c>
      <c r="M1494">
        <v>7.4867530000000002</v>
      </c>
      <c r="N1494">
        <v>10.050330000000001</v>
      </c>
      <c r="O1494">
        <v>9073</v>
      </c>
      <c r="P1494" t="s">
        <v>58</v>
      </c>
      <c r="Q1494" t="s">
        <v>60</v>
      </c>
      <c r="R1494" t="s">
        <v>70</v>
      </c>
    </row>
    <row r="1495" spans="1:18" x14ac:dyDescent="0.25">
      <c r="A1495" t="s">
        <v>30</v>
      </c>
      <c r="B1495" t="s">
        <v>38</v>
      </c>
      <c r="C1495" t="s">
        <v>51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0.52459679999999997</v>
      </c>
      <c r="H1495">
        <v>0.64696759999999998</v>
      </c>
      <c r="I1495">
        <v>87.232200000000006</v>
      </c>
      <c r="J1495">
        <v>1.9913000000000001E-3</v>
      </c>
      <c r="K1495">
        <v>7.3112499999999997E-2</v>
      </c>
      <c r="L1495">
        <v>0.1223708</v>
      </c>
      <c r="M1495">
        <v>0.17162920000000001</v>
      </c>
      <c r="N1495">
        <v>0.2427503</v>
      </c>
      <c r="O1495">
        <v>12598</v>
      </c>
      <c r="P1495" t="s">
        <v>58</v>
      </c>
      <c r="Q1495" t="s">
        <v>60</v>
      </c>
      <c r="R1495" t="s">
        <v>70</v>
      </c>
    </row>
    <row r="1496" spans="1:18" x14ac:dyDescent="0.25">
      <c r="A1496" t="s">
        <v>28</v>
      </c>
      <c r="B1496" t="s">
        <v>38</v>
      </c>
      <c r="C1496" t="s">
        <v>51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2.1464829999999999</v>
      </c>
      <c r="H1496">
        <v>2.6471849999999999</v>
      </c>
      <c r="I1496">
        <v>87.232200000000006</v>
      </c>
      <c r="J1496">
        <v>8.1478000000000002E-3</v>
      </c>
      <c r="K1496">
        <v>0.29915310000000001</v>
      </c>
      <c r="L1496">
        <v>0.50070239999999999</v>
      </c>
      <c r="M1496">
        <v>0.70225179999999998</v>
      </c>
      <c r="N1496">
        <v>0.99325699999999995</v>
      </c>
      <c r="O1496">
        <v>12598</v>
      </c>
      <c r="P1496" t="s">
        <v>58</v>
      </c>
      <c r="Q1496" t="s">
        <v>60</v>
      </c>
      <c r="R1496" t="s">
        <v>70</v>
      </c>
    </row>
    <row r="1497" spans="1:18" x14ac:dyDescent="0.25">
      <c r="A1497" t="s">
        <v>29</v>
      </c>
      <c r="B1497" t="s">
        <v>38</v>
      </c>
      <c r="C1497" t="s">
        <v>51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1.8392999999999999</v>
      </c>
      <c r="H1497">
        <v>2.2683469999999999</v>
      </c>
      <c r="I1497">
        <v>87.232200000000006</v>
      </c>
      <c r="J1497">
        <v>6.9817999999999998E-3</v>
      </c>
      <c r="K1497">
        <v>0.25634129999999999</v>
      </c>
      <c r="L1497">
        <v>0.42904700000000001</v>
      </c>
      <c r="M1497">
        <v>0.60175270000000003</v>
      </c>
      <c r="N1497">
        <v>0.85111219999999999</v>
      </c>
      <c r="O1497">
        <v>12598</v>
      </c>
      <c r="P1497" t="s">
        <v>58</v>
      </c>
      <c r="Q1497" t="s">
        <v>60</v>
      </c>
      <c r="R1497" t="s">
        <v>70</v>
      </c>
    </row>
    <row r="1498" spans="1:18" x14ac:dyDescent="0.25">
      <c r="A1498" t="s">
        <v>43</v>
      </c>
      <c r="B1498" t="s">
        <v>38</v>
      </c>
      <c r="C1498" t="s">
        <v>51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27.04139</v>
      </c>
      <c r="H1498">
        <v>33.349240000000002</v>
      </c>
      <c r="I1498">
        <v>87.232200000000006</v>
      </c>
      <c r="J1498">
        <v>0.102646</v>
      </c>
      <c r="K1498">
        <v>3.7687300000000001</v>
      </c>
      <c r="L1498">
        <v>6.307849</v>
      </c>
      <c r="M1498">
        <v>8.8469689999999996</v>
      </c>
      <c r="N1498">
        <v>12.51305</v>
      </c>
      <c r="O1498">
        <v>12598</v>
      </c>
      <c r="P1498" t="s">
        <v>58</v>
      </c>
      <c r="Q1498" t="s">
        <v>60</v>
      </c>
      <c r="R1498" t="s">
        <v>70</v>
      </c>
    </row>
    <row r="1499" spans="1:18" x14ac:dyDescent="0.25">
      <c r="A1499" t="s">
        <v>30</v>
      </c>
      <c r="B1499" t="s">
        <v>38</v>
      </c>
      <c r="C1499" t="s">
        <v>51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0.42072280000000001</v>
      </c>
      <c r="H1499">
        <v>0.55055149999999997</v>
      </c>
      <c r="I1499">
        <v>87.018900000000002</v>
      </c>
      <c r="J1499">
        <v>1.5258900000000001E-2</v>
      </c>
      <c r="K1499">
        <v>8.2947599999999996E-2</v>
      </c>
      <c r="L1499">
        <v>0.12982869999999999</v>
      </c>
      <c r="M1499">
        <v>0.1767097</v>
      </c>
      <c r="N1499">
        <v>0.24439839999999999</v>
      </c>
      <c r="O1499">
        <v>21671</v>
      </c>
      <c r="P1499" t="s">
        <v>58</v>
      </c>
      <c r="Q1499" t="s">
        <v>60</v>
      </c>
    </row>
    <row r="1500" spans="1:18" x14ac:dyDescent="0.25">
      <c r="A1500" t="s">
        <v>28</v>
      </c>
      <c r="B1500" t="s">
        <v>38</v>
      </c>
      <c r="C1500" t="s">
        <v>51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1.7916939999999999</v>
      </c>
      <c r="H1500">
        <v>2.3445830000000001</v>
      </c>
      <c r="I1500">
        <v>87.018900000000002</v>
      </c>
      <c r="J1500">
        <v>6.49816E-2</v>
      </c>
      <c r="K1500">
        <v>0.35324149999999999</v>
      </c>
      <c r="L1500">
        <v>0.55288939999999998</v>
      </c>
      <c r="M1500">
        <v>0.75253740000000002</v>
      </c>
      <c r="N1500">
        <v>1.040797</v>
      </c>
      <c r="O1500">
        <v>21671</v>
      </c>
      <c r="P1500" t="s">
        <v>58</v>
      </c>
      <c r="Q1500" t="s">
        <v>60</v>
      </c>
    </row>
    <row r="1501" spans="1:18" x14ac:dyDescent="0.25">
      <c r="A1501" t="s">
        <v>29</v>
      </c>
      <c r="B1501" t="s">
        <v>38</v>
      </c>
      <c r="C1501" t="s">
        <v>51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1.498448</v>
      </c>
      <c r="H1501">
        <v>1.960847</v>
      </c>
      <c r="I1501">
        <v>87.018900000000002</v>
      </c>
      <c r="J1501">
        <v>5.4346100000000001E-2</v>
      </c>
      <c r="K1501">
        <v>0.29542669999999999</v>
      </c>
      <c r="L1501">
        <v>0.46239829999999998</v>
      </c>
      <c r="M1501">
        <v>0.62937010000000004</v>
      </c>
      <c r="N1501">
        <v>0.87045050000000002</v>
      </c>
      <c r="O1501">
        <v>21671</v>
      </c>
      <c r="P1501" t="s">
        <v>58</v>
      </c>
      <c r="Q1501" t="s">
        <v>60</v>
      </c>
    </row>
    <row r="1502" spans="1:18" x14ac:dyDescent="0.25">
      <c r="A1502" t="s">
        <v>43</v>
      </c>
      <c r="B1502" t="s">
        <v>38</v>
      </c>
      <c r="C1502" t="s">
        <v>51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38.82779</v>
      </c>
      <c r="H1502">
        <v>50.809460000000001</v>
      </c>
      <c r="I1502">
        <v>87.018900000000002</v>
      </c>
      <c r="J1502">
        <v>1.4082159999999999</v>
      </c>
      <c r="K1502">
        <v>7.6550960000000003</v>
      </c>
      <c r="L1502">
        <v>11.981669999999999</v>
      </c>
      <c r="M1502">
        <v>16.308240000000001</v>
      </c>
      <c r="N1502">
        <v>22.555109999999999</v>
      </c>
      <c r="O1502">
        <v>21671</v>
      </c>
      <c r="P1502" t="s">
        <v>58</v>
      </c>
      <c r="Q1502" t="s">
        <v>60</v>
      </c>
    </row>
    <row r="1503" spans="1:18" x14ac:dyDescent="0.25">
      <c r="A1503" t="s">
        <v>30</v>
      </c>
      <c r="B1503" t="s">
        <v>38</v>
      </c>
      <c r="C1503" t="s">
        <v>52</v>
      </c>
      <c r="D1503" t="s">
        <v>57</v>
      </c>
      <c r="E1503">
        <v>18</v>
      </c>
      <c r="F1503" t="str">
        <f t="shared" si="23"/>
        <v>Average Per Ton1-in-10September Monthly System Peak Day100% Cycling18</v>
      </c>
      <c r="G1503">
        <v>0.30433690000000002</v>
      </c>
      <c r="H1503">
        <v>0.49773600000000001</v>
      </c>
      <c r="I1503">
        <v>93.157600000000002</v>
      </c>
      <c r="J1503">
        <v>8.7768700000000005E-2</v>
      </c>
      <c r="K1503">
        <v>0.150176</v>
      </c>
      <c r="L1503">
        <v>0.19339899999999999</v>
      </c>
      <c r="M1503">
        <v>0.2366221</v>
      </c>
      <c r="N1503">
        <v>0.2990293</v>
      </c>
      <c r="O1503">
        <v>9073</v>
      </c>
      <c r="P1503" t="s">
        <v>58</v>
      </c>
      <c r="Q1503" t="s">
        <v>60</v>
      </c>
      <c r="R1503" t="s">
        <v>71</v>
      </c>
    </row>
    <row r="1504" spans="1:18" x14ac:dyDescent="0.25">
      <c r="A1504" t="s">
        <v>28</v>
      </c>
      <c r="B1504" t="s">
        <v>38</v>
      </c>
      <c r="C1504" t="s">
        <v>52</v>
      </c>
      <c r="D1504" t="s">
        <v>57</v>
      </c>
      <c r="E1504">
        <v>18</v>
      </c>
      <c r="F1504" t="str">
        <f t="shared" si="23"/>
        <v>Average Per Premise1-in-10September Monthly System Peak Day100% Cycling18</v>
      </c>
      <c r="G1504">
        <v>1.3665909999999999</v>
      </c>
      <c r="H1504">
        <v>2.2350279999999998</v>
      </c>
      <c r="I1504">
        <v>93.157600000000002</v>
      </c>
      <c r="J1504">
        <v>0.39411570000000001</v>
      </c>
      <c r="K1504">
        <v>0.67434850000000002</v>
      </c>
      <c r="L1504">
        <v>0.86843680000000001</v>
      </c>
      <c r="M1504">
        <v>1.0625249999999999</v>
      </c>
      <c r="N1504">
        <v>1.3427579999999999</v>
      </c>
      <c r="O1504">
        <v>9073</v>
      </c>
      <c r="P1504" t="s">
        <v>58</v>
      </c>
      <c r="Q1504" t="s">
        <v>60</v>
      </c>
      <c r="R1504" t="s">
        <v>71</v>
      </c>
    </row>
    <row r="1505" spans="1:18" x14ac:dyDescent="0.25">
      <c r="A1505" t="s">
        <v>29</v>
      </c>
      <c r="B1505" t="s">
        <v>38</v>
      </c>
      <c r="C1505" t="s">
        <v>52</v>
      </c>
      <c r="D1505" t="s">
        <v>57</v>
      </c>
      <c r="E1505">
        <v>18</v>
      </c>
      <c r="F1505" t="str">
        <f t="shared" si="23"/>
        <v>Average Per Device1-in-10September Monthly System Peak Day100% Cycling18</v>
      </c>
      <c r="G1505">
        <v>1.1060730000000001</v>
      </c>
      <c r="H1505">
        <v>1.8089569999999999</v>
      </c>
      <c r="I1505">
        <v>93.157600000000002</v>
      </c>
      <c r="J1505">
        <v>0.31898409999999999</v>
      </c>
      <c r="K1505">
        <v>0.54579520000000004</v>
      </c>
      <c r="L1505">
        <v>0.70288379999999995</v>
      </c>
      <c r="M1505">
        <v>0.85997239999999997</v>
      </c>
      <c r="N1505">
        <v>1.086784</v>
      </c>
      <c r="O1505">
        <v>9073</v>
      </c>
      <c r="P1505" t="s">
        <v>58</v>
      </c>
      <c r="Q1505" t="s">
        <v>60</v>
      </c>
      <c r="R1505" t="s">
        <v>71</v>
      </c>
    </row>
    <row r="1506" spans="1:18" x14ac:dyDescent="0.25">
      <c r="A1506" t="s">
        <v>43</v>
      </c>
      <c r="B1506" t="s">
        <v>38</v>
      </c>
      <c r="C1506" t="s">
        <v>52</v>
      </c>
      <c r="D1506" t="s">
        <v>57</v>
      </c>
      <c r="E1506">
        <v>18</v>
      </c>
      <c r="F1506" t="str">
        <f t="shared" si="23"/>
        <v>Aggregate1-in-10September Monthly System Peak Day100% Cycling18</v>
      </c>
      <c r="G1506">
        <v>12.39908</v>
      </c>
      <c r="H1506">
        <v>20.278410000000001</v>
      </c>
      <c r="I1506">
        <v>93.157600000000002</v>
      </c>
      <c r="J1506">
        <v>3.575812</v>
      </c>
      <c r="K1506">
        <v>6.1183639999999997</v>
      </c>
      <c r="L1506">
        <v>7.879327</v>
      </c>
      <c r="M1506">
        <v>9.6402909999999995</v>
      </c>
      <c r="N1506">
        <v>12.182840000000001</v>
      </c>
      <c r="O1506">
        <v>9073</v>
      </c>
      <c r="P1506" t="s">
        <v>58</v>
      </c>
      <c r="Q1506" t="s">
        <v>60</v>
      </c>
      <c r="R1506" t="s">
        <v>71</v>
      </c>
    </row>
    <row r="1507" spans="1:18" x14ac:dyDescent="0.25">
      <c r="A1507" t="s">
        <v>30</v>
      </c>
      <c r="B1507" t="s">
        <v>38</v>
      </c>
      <c r="C1507" t="s">
        <v>52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0.58063509999999996</v>
      </c>
      <c r="H1507">
        <v>0.72365789999999997</v>
      </c>
      <c r="I1507">
        <v>94.319299999999998</v>
      </c>
      <c r="J1507">
        <v>2.24975E-2</v>
      </c>
      <c r="K1507">
        <v>9.3704800000000005E-2</v>
      </c>
      <c r="L1507">
        <v>0.14302280000000001</v>
      </c>
      <c r="M1507">
        <v>0.19234080000000001</v>
      </c>
      <c r="N1507">
        <v>0.26354810000000001</v>
      </c>
      <c r="O1507">
        <v>12598</v>
      </c>
      <c r="P1507" t="s">
        <v>58</v>
      </c>
      <c r="Q1507" t="s">
        <v>60</v>
      </c>
      <c r="R1507" t="s">
        <v>71</v>
      </c>
    </row>
    <row r="1508" spans="1:18" x14ac:dyDescent="0.25">
      <c r="A1508" t="s">
        <v>28</v>
      </c>
      <c r="B1508" t="s">
        <v>38</v>
      </c>
      <c r="C1508" t="s">
        <v>52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2.3757739999999998</v>
      </c>
      <c r="H1508">
        <v>2.9609770000000002</v>
      </c>
      <c r="I1508">
        <v>94.319299999999998</v>
      </c>
      <c r="J1508">
        <v>9.2052700000000001E-2</v>
      </c>
      <c r="K1508">
        <v>0.38341029999999998</v>
      </c>
      <c r="L1508">
        <v>0.58520369999999999</v>
      </c>
      <c r="M1508">
        <v>0.78699719999999995</v>
      </c>
      <c r="N1508">
        <v>1.078355</v>
      </c>
      <c r="O1508">
        <v>12598</v>
      </c>
      <c r="P1508" t="s">
        <v>58</v>
      </c>
      <c r="Q1508" t="s">
        <v>60</v>
      </c>
      <c r="R1508" t="s">
        <v>71</v>
      </c>
    </row>
    <row r="1509" spans="1:18" x14ac:dyDescent="0.25">
      <c r="A1509" t="s">
        <v>29</v>
      </c>
      <c r="B1509" t="s">
        <v>38</v>
      </c>
      <c r="C1509" t="s">
        <v>52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2.0357769999999999</v>
      </c>
      <c r="H1509">
        <v>2.5372319999999999</v>
      </c>
      <c r="I1509">
        <v>94.319299999999998</v>
      </c>
      <c r="J1509">
        <v>7.8879000000000005E-2</v>
      </c>
      <c r="K1509">
        <v>0.32854050000000001</v>
      </c>
      <c r="L1509">
        <v>0.5014554</v>
      </c>
      <c r="M1509">
        <v>0.67437020000000003</v>
      </c>
      <c r="N1509">
        <v>0.92403159999999995</v>
      </c>
      <c r="O1509">
        <v>12598</v>
      </c>
      <c r="P1509" t="s">
        <v>58</v>
      </c>
      <c r="Q1509" t="s">
        <v>60</v>
      </c>
      <c r="R1509" t="s">
        <v>71</v>
      </c>
    </row>
    <row r="1510" spans="1:18" x14ac:dyDescent="0.25">
      <c r="A1510" t="s">
        <v>43</v>
      </c>
      <c r="B1510" t="s">
        <v>38</v>
      </c>
      <c r="C1510" t="s">
        <v>52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29.93</v>
      </c>
      <c r="H1510">
        <v>37.302390000000003</v>
      </c>
      <c r="I1510">
        <v>94.319299999999998</v>
      </c>
      <c r="J1510">
        <v>1.1596789999999999</v>
      </c>
      <c r="K1510">
        <v>4.830203</v>
      </c>
      <c r="L1510">
        <v>7.3723970000000003</v>
      </c>
      <c r="M1510">
        <v>9.9145900000000005</v>
      </c>
      <c r="N1510">
        <v>13.58511</v>
      </c>
      <c r="O1510">
        <v>12598</v>
      </c>
      <c r="P1510" t="s">
        <v>58</v>
      </c>
      <c r="Q1510" t="s">
        <v>60</v>
      </c>
      <c r="R1510" t="s">
        <v>71</v>
      </c>
    </row>
    <row r="1511" spans="1:18" x14ac:dyDescent="0.25">
      <c r="A1511" t="s">
        <v>30</v>
      </c>
      <c r="B1511" t="s">
        <v>38</v>
      </c>
      <c r="C1511" t="s">
        <v>52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0.464949</v>
      </c>
      <c r="H1511">
        <v>0.62906439999999997</v>
      </c>
      <c r="I1511">
        <v>93.832899999999995</v>
      </c>
      <c r="J1511">
        <v>4.9826599999999999E-2</v>
      </c>
      <c r="K1511">
        <v>0.1173493</v>
      </c>
      <c r="L1511">
        <v>0.16411529999999999</v>
      </c>
      <c r="M1511">
        <v>0.2108814</v>
      </c>
      <c r="N1511">
        <v>0.27840409999999999</v>
      </c>
      <c r="O1511">
        <v>21671</v>
      </c>
      <c r="P1511" t="s">
        <v>58</v>
      </c>
      <c r="Q1511" t="s">
        <v>60</v>
      </c>
    </row>
    <row r="1512" spans="1:18" x14ac:dyDescent="0.25">
      <c r="A1512" t="s">
        <v>28</v>
      </c>
      <c r="B1512" t="s">
        <v>38</v>
      </c>
      <c r="C1512" t="s">
        <v>52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1.9800359999999999</v>
      </c>
      <c r="H1512">
        <v>2.6789390000000002</v>
      </c>
      <c r="I1512">
        <v>93.832899999999995</v>
      </c>
      <c r="J1512">
        <v>0.21219180000000001</v>
      </c>
      <c r="K1512">
        <v>0.49974469999999999</v>
      </c>
      <c r="L1512">
        <v>0.69890289999999999</v>
      </c>
      <c r="M1512">
        <v>0.898061</v>
      </c>
      <c r="N1512">
        <v>1.1856139999999999</v>
      </c>
      <c r="O1512">
        <v>21671</v>
      </c>
      <c r="P1512" t="s">
        <v>58</v>
      </c>
      <c r="Q1512" t="s">
        <v>60</v>
      </c>
    </row>
    <row r="1513" spans="1:18" x14ac:dyDescent="0.25">
      <c r="A1513" t="s">
        <v>29</v>
      </c>
      <c r="B1513" t="s">
        <v>38</v>
      </c>
      <c r="C1513" t="s">
        <v>52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1.6559649999999999</v>
      </c>
      <c r="H1513">
        <v>2.240478</v>
      </c>
      <c r="I1513">
        <v>93.832899999999995</v>
      </c>
      <c r="J1513">
        <v>0.1774625</v>
      </c>
      <c r="K1513">
        <v>0.41795179999999998</v>
      </c>
      <c r="L1513">
        <v>0.58451390000000003</v>
      </c>
      <c r="M1513">
        <v>0.75107599999999997</v>
      </c>
      <c r="N1513">
        <v>0.99156520000000004</v>
      </c>
      <c r="O1513">
        <v>21671</v>
      </c>
      <c r="P1513" t="s">
        <v>58</v>
      </c>
      <c r="Q1513" t="s">
        <v>60</v>
      </c>
    </row>
    <row r="1514" spans="1:18" x14ac:dyDescent="0.25">
      <c r="A1514" t="s">
        <v>43</v>
      </c>
      <c r="B1514" t="s">
        <v>38</v>
      </c>
      <c r="C1514" t="s">
        <v>52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42.90936</v>
      </c>
      <c r="H1514">
        <v>58.055280000000003</v>
      </c>
      <c r="I1514">
        <v>93.832899999999995</v>
      </c>
      <c r="J1514">
        <v>4.5984090000000002</v>
      </c>
      <c r="K1514">
        <v>10.829969999999999</v>
      </c>
      <c r="L1514">
        <v>15.14592</v>
      </c>
      <c r="M1514">
        <v>19.461880000000001</v>
      </c>
      <c r="N1514">
        <v>25.693439999999999</v>
      </c>
      <c r="O1514">
        <v>21671</v>
      </c>
      <c r="P1514" t="s">
        <v>58</v>
      </c>
      <c r="Q1514" t="s">
        <v>60</v>
      </c>
    </row>
    <row r="1515" spans="1:18" x14ac:dyDescent="0.25">
      <c r="A1515" t="s">
        <v>30</v>
      </c>
      <c r="B1515" t="s">
        <v>38</v>
      </c>
      <c r="C1515" t="s">
        <v>47</v>
      </c>
      <c r="D1515" t="s">
        <v>57</v>
      </c>
      <c r="E1515">
        <v>19</v>
      </c>
      <c r="F1515" t="str">
        <f t="shared" si="23"/>
        <v>Average Per Ton1-in-10August Monthly System Peak Day100% Cycling19</v>
      </c>
      <c r="G1515">
        <v>0.50271250000000001</v>
      </c>
      <c r="H1515">
        <v>0.46666800000000003</v>
      </c>
      <c r="I1515">
        <v>84.819400000000002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9073</v>
      </c>
      <c r="P1515" t="s">
        <v>58</v>
      </c>
      <c r="Q1515" t="s">
        <v>60</v>
      </c>
      <c r="R1515" t="s">
        <v>66</v>
      </c>
    </row>
    <row r="1516" spans="1:18" x14ac:dyDescent="0.25">
      <c r="A1516" t="s">
        <v>28</v>
      </c>
      <c r="B1516" t="s">
        <v>38</v>
      </c>
      <c r="C1516" t="s">
        <v>47</v>
      </c>
      <c r="D1516" t="s">
        <v>57</v>
      </c>
      <c r="E1516">
        <v>19</v>
      </c>
      <c r="F1516" t="str">
        <f t="shared" si="23"/>
        <v>Average Per Premise1-in-10August Monthly System Peak Day100% Cycling19</v>
      </c>
      <c r="G1516">
        <v>2.2573750000000001</v>
      </c>
      <c r="H1516">
        <v>2.0955210000000002</v>
      </c>
      <c r="I1516">
        <v>84.819400000000002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9073</v>
      </c>
      <c r="P1516" t="s">
        <v>58</v>
      </c>
      <c r="Q1516" t="s">
        <v>60</v>
      </c>
      <c r="R1516" t="s">
        <v>66</v>
      </c>
    </row>
    <row r="1517" spans="1:18" x14ac:dyDescent="0.25">
      <c r="A1517" t="s">
        <v>29</v>
      </c>
      <c r="B1517" t="s">
        <v>38</v>
      </c>
      <c r="C1517" t="s">
        <v>47</v>
      </c>
      <c r="D1517" t="s">
        <v>57</v>
      </c>
      <c r="E1517">
        <v>19</v>
      </c>
      <c r="F1517" t="str">
        <f t="shared" si="23"/>
        <v>Average Per Device1-in-10August Monthly System Peak Day100% Cycling19</v>
      </c>
      <c r="G1517">
        <v>1.8270439999999999</v>
      </c>
      <c r="H1517">
        <v>1.696045</v>
      </c>
      <c r="I1517">
        <v>84.819400000000002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9073</v>
      </c>
      <c r="P1517" t="s">
        <v>58</v>
      </c>
      <c r="Q1517" t="s">
        <v>60</v>
      </c>
      <c r="R1517" t="s">
        <v>66</v>
      </c>
    </row>
    <row r="1518" spans="1:18" x14ac:dyDescent="0.25">
      <c r="A1518" t="s">
        <v>43</v>
      </c>
      <c r="B1518" t="s">
        <v>38</v>
      </c>
      <c r="C1518" t="s">
        <v>47</v>
      </c>
      <c r="D1518" t="s">
        <v>57</v>
      </c>
      <c r="E1518">
        <v>19</v>
      </c>
      <c r="F1518" t="str">
        <f t="shared" si="23"/>
        <v>Aggregate1-in-10August Monthly System Peak Day100% Cycling19</v>
      </c>
      <c r="G1518">
        <v>20.481159999999999</v>
      </c>
      <c r="H1518">
        <v>19.01266</v>
      </c>
      <c r="I1518">
        <v>84.819400000000002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9073</v>
      </c>
      <c r="P1518" t="s">
        <v>58</v>
      </c>
      <c r="Q1518" t="s">
        <v>60</v>
      </c>
      <c r="R1518" t="s">
        <v>66</v>
      </c>
    </row>
    <row r="1519" spans="1:18" x14ac:dyDescent="0.25">
      <c r="A1519" t="s">
        <v>30</v>
      </c>
      <c r="B1519" t="s">
        <v>38</v>
      </c>
      <c r="C1519" t="s">
        <v>47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0.72704559999999996</v>
      </c>
      <c r="H1519">
        <v>0.6606107</v>
      </c>
      <c r="I1519">
        <v>85.206500000000005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12598</v>
      </c>
      <c r="P1519" t="s">
        <v>58</v>
      </c>
      <c r="Q1519" t="s">
        <v>60</v>
      </c>
      <c r="R1519" t="s">
        <v>66</v>
      </c>
    </row>
    <row r="1520" spans="1:18" x14ac:dyDescent="0.25">
      <c r="A1520" t="s">
        <v>28</v>
      </c>
      <c r="B1520" t="s">
        <v>38</v>
      </c>
      <c r="C1520" t="s">
        <v>47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2.9748389999999998</v>
      </c>
      <c r="H1520">
        <v>2.7030090000000002</v>
      </c>
      <c r="I1520">
        <v>85.206500000000005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12598</v>
      </c>
      <c r="P1520" t="s">
        <v>58</v>
      </c>
      <c r="Q1520" t="s">
        <v>60</v>
      </c>
      <c r="R1520" t="s">
        <v>66</v>
      </c>
    </row>
    <row r="1521" spans="1:18" x14ac:dyDescent="0.25">
      <c r="A1521" t="s">
        <v>29</v>
      </c>
      <c r="B1521" t="s">
        <v>38</v>
      </c>
      <c r="C1521" t="s">
        <v>47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2.5491100000000002</v>
      </c>
      <c r="H1521">
        <v>2.3161809999999998</v>
      </c>
      <c r="I1521">
        <v>85.206500000000005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12598</v>
      </c>
      <c r="P1521" t="s">
        <v>58</v>
      </c>
      <c r="Q1521" t="s">
        <v>60</v>
      </c>
      <c r="R1521" t="s">
        <v>66</v>
      </c>
    </row>
    <row r="1522" spans="1:18" x14ac:dyDescent="0.25">
      <c r="A1522" t="s">
        <v>43</v>
      </c>
      <c r="B1522" t="s">
        <v>38</v>
      </c>
      <c r="C1522" t="s">
        <v>47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37.477020000000003</v>
      </c>
      <c r="H1522">
        <v>34.052500000000002</v>
      </c>
      <c r="I1522">
        <v>85.206500000000005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12598</v>
      </c>
      <c r="P1522" t="s">
        <v>58</v>
      </c>
      <c r="Q1522" t="s">
        <v>60</v>
      </c>
      <c r="R1522" t="s">
        <v>66</v>
      </c>
    </row>
    <row r="1523" spans="1:18" x14ac:dyDescent="0.25">
      <c r="A1523" t="s">
        <v>30</v>
      </c>
      <c r="B1523" t="s">
        <v>38</v>
      </c>
      <c r="C1523" t="s">
        <v>47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0.63311729999999999</v>
      </c>
      <c r="H1523">
        <v>0.57940689999999995</v>
      </c>
      <c r="I1523">
        <v>85.044399999999996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21671</v>
      </c>
      <c r="P1523" t="s">
        <v>58</v>
      </c>
      <c r="Q1523" t="s">
        <v>60</v>
      </c>
    </row>
    <row r="1524" spans="1:18" x14ac:dyDescent="0.25">
      <c r="A1524" t="s">
        <v>28</v>
      </c>
      <c r="B1524" t="s">
        <v>38</v>
      </c>
      <c r="C1524" t="s">
        <v>47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2.6961979999999999</v>
      </c>
      <c r="H1524">
        <v>2.4674670000000001</v>
      </c>
      <c r="I1524">
        <v>85.044399999999996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21671</v>
      </c>
      <c r="P1524" t="s">
        <v>58</v>
      </c>
      <c r="Q1524" t="s">
        <v>60</v>
      </c>
    </row>
    <row r="1525" spans="1:18" x14ac:dyDescent="0.25">
      <c r="A1525" t="s">
        <v>29</v>
      </c>
      <c r="B1525" t="s">
        <v>38</v>
      </c>
      <c r="C1525" t="s">
        <v>47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2.2549130000000002</v>
      </c>
      <c r="H1525">
        <v>2.063618</v>
      </c>
      <c r="I1525">
        <v>85.044399999999996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21671</v>
      </c>
      <c r="P1525" t="s">
        <v>58</v>
      </c>
      <c r="Q1525" t="s">
        <v>60</v>
      </c>
    </row>
    <row r="1526" spans="1:18" x14ac:dyDescent="0.25">
      <c r="A1526" t="s">
        <v>43</v>
      </c>
      <c r="B1526" t="s">
        <v>38</v>
      </c>
      <c r="C1526" t="s">
        <v>47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58.429319999999997</v>
      </c>
      <c r="H1526">
        <v>53.472470000000001</v>
      </c>
      <c r="I1526">
        <v>85.044399999999996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21671</v>
      </c>
      <c r="P1526" t="s">
        <v>58</v>
      </c>
      <c r="Q1526" t="s">
        <v>60</v>
      </c>
    </row>
    <row r="1527" spans="1:18" x14ac:dyDescent="0.25">
      <c r="A1527" t="s">
        <v>30</v>
      </c>
      <c r="B1527" t="s">
        <v>38</v>
      </c>
      <c r="C1527" t="s">
        <v>37</v>
      </c>
      <c r="D1527" t="s">
        <v>57</v>
      </c>
      <c r="E1527">
        <v>19</v>
      </c>
      <c r="F1527" t="str">
        <f t="shared" si="23"/>
        <v>Average Per Ton1-in-10August Typical Event Day100% Cycling19</v>
      </c>
      <c r="G1527">
        <v>0.48685450000000002</v>
      </c>
      <c r="H1527">
        <v>0.45194699999999999</v>
      </c>
      <c r="I1527">
        <v>84.884500000000003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9073</v>
      </c>
      <c r="P1527" t="s">
        <v>58</v>
      </c>
      <c r="Q1527" t="s">
        <v>60</v>
      </c>
      <c r="R1527" t="s">
        <v>66</v>
      </c>
    </row>
    <row r="1528" spans="1:18" x14ac:dyDescent="0.25">
      <c r="A1528" t="s">
        <v>28</v>
      </c>
      <c r="B1528" t="s">
        <v>38</v>
      </c>
      <c r="C1528" t="s">
        <v>37</v>
      </c>
      <c r="D1528" t="s">
        <v>57</v>
      </c>
      <c r="E1528">
        <v>19</v>
      </c>
      <c r="F1528" t="str">
        <f t="shared" si="23"/>
        <v>Average Per Premise1-in-10August Typical Event Day100% Cycling19</v>
      </c>
      <c r="G1528">
        <v>2.1861660000000001</v>
      </c>
      <c r="H1528">
        <v>2.0294180000000002</v>
      </c>
      <c r="I1528">
        <v>84.884500000000003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9073</v>
      </c>
      <c r="P1528" t="s">
        <v>58</v>
      </c>
      <c r="Q1528" t="s">
        <v>60</v>
      </c>
      <c r="R1528" t="s">
        <v>66</v>
      </c>
    </row>
    <row r="1529" spans="1:18" x14ac:dyDescent="0.25">
      <c r="A1529" t="s">
        <v>29</v>
      </c>
      <c r="B1529" t="s">
        <v>38</v>
      </c>
      <c r="C1529" t="s">
        <v>37</v>
      </c>
      <c r="D1529" t="s">
        <v>57</v>
      </c>
      <c r="E1529">
        <v>19</v>
      </c>
      <c r="F1529" t="str">
        <f t="shared" si="23"/>
        <v>Average Per Device1-in-10August Typical Event Day100% Cycling19</v>
      </c>
      <c r="G1529">
        <v>1.7694099999999999</v>
      </c>
      <c r="H1529">
        <v>1.6425430000000001</v>
      </c>
      <c r="I1529">
        <v>84.884500000000003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9073</v>
      </c>
      <c r="P1529" t="s">
        <v>58</v>
      </c>
      <c r="Q1529" t="s">
        <v>60</v>
      </c>
      <c r="R1529" t="s">
        <v>66</v>
      </c>
    </row>
    <row r="1530" spans="1:18" x14ac:dyDescent="0.25">
      <c r="A1530" t="s">
        <v>43</v>
      </c>
      <c r="B1530" t="s">
        <v>38</v>
      </c>
      <c r="C1530" t="s">
        <v>37</v>
      </c>
      <c r="D1530" t="s">
        <v>57</v>
      </c>
      <c r="E1530">
        <v>19</v>
      </c>
      <c r="F1530" t="str">
        <f t="shared" si="23"/>
        <v>Aggregate1-in-10August Typical Event Day100% Cycling19</v>
      </c>
      <c r="G1530">
        <v>19.835090000000001</v>
      </c>
      <c r="H1530">
        <v>18.41291</v>
      </c>
      <c r="I1530">
        <v>84.884500000000003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9073</v>
      </c>
      <c r="P1530" t="s">
        <v>58</v>
      </c>
      <c r="Q1530" t="s">
        <v>60</v>
      </c>
      <c r="R1530" t="s">
        <v>66</v>
      </c>
    </row>
    <row r="1531" spans="1:18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0.71435349999999997</v>
      </c>
      <c r="H1531">
        <v>0.6490785</v>
      </c>
      <c r="I1531">
        <v>85.512100000000004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12598</v>
      </c>
      <c r="P1531" t="s">
        <v>58</v>
      </c>
      <c r="Q1531" t="s">
        <v>60</v>
      </c>
      <c r="R1531" t="s">
        <v>66</v>
      </c>
    </row>
    <row r="1532" spans="1:18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2.9229069999999999</v>
      </c>
      <c r="H1532">
        <v>2.6558220000000001</v>
      </c>
      <c r="I1532">
        <v>85.512100000000004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12598</v>
      </c>
      <c r="P1532" t="s">
        <v>58</v>
      </c>
      <c r="Q1532" t="s">
        <v>60</v>
      </c>
      <c r="R1532" t="s">
        <v>66</v>
      </c>
    </row>
    <row r="1533" spans="1:18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2.50461</v>
      </c>
      <c r="H1533">
        <v>2.2757480000000001</v>
      </c>
      <c r="I1533">
        <v>85.512100000000004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12598</v>
      </c>
      <c r="P1533" t="s">
        <v>58</v>
      </c>
      <c r="Q1533" t="s">
        <v>60</v>
      </c>
      <c r="R1533" t="s">
        <v>66</v>
      </c>
    </row>
    <row r="1534" spans="1:18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36.822780000000002</v>
      </c>
      <c r="H1534">
        <v>33.45805</v>
      </c>
      <c r="I1534">
        <v>85.512100000000004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12598</v>
      </c>
      <c r="P1534" t="s">
        <v>58</v>
      </c>
      <c r="Q1534" t="s">
        <v>60</v>
      </c>
      <c r="R1534" t="s">
        <v>66</v>
      </c>
    </row>
    <row r="1535" spans="1:18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0.61909970000000003</v>
      </c>
      <c r="H1535">
        <v>0.56653949999999997</v>
      </c>
      <c r="I1535">
        <v>85.249300000000005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21671</v>
      </c>
      <c r="P1535" t="s">
        <v>58</v>
      </c>
      <c r="Q1535" t="s">
        <v>60</v>
      </c>
    </row>
    <row r="1536" spans="1:18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2.6365029999999998</v>
      </c>
      <c r="H1536">
        <v>2.4126699999999999</v>
      </c>
      <c r="I1536">
        <v>85.249300000000005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21671</v>
      </c>
      <c r="P1536" t="s">
        <v>58</v>
      </c>
      <c r="Q1536" t="s">
        <v>60</v>
      </c>
    </row>
    <row r="1537" spans="1:18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2.2049880000000002</v>
      </c>
      <c r="H1537">
        <v>2.0177900000000002</v>
      </c>
      <c r="I1537">
        <v>85.249300000000005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21671</v>
      </c>
      <c r="P1537" t="s">
        <v>58</v>
      </c>
      <c r="Q1537" t="s">
        <v>60</v>
      </c>
    </row>
    <row r="1538" spans="1:18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57.135660000000001</v>
      </c>
      <c r="H1538">
        <v>52.284970000000001</v>
      </c>
      <c r="I1538">
        <v>85.249300000000005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21671</v>
      </c>
      <c r="P1538" t="s">
        <v>58</v>
      </c>
      <c r="Q1538" t="s">
        <v>60</v>
      </c>
    </row>
    <row r="1539" spans="1:18" x14ac:dyDescent="0.25">
      <c r="A1539" t="s">
        <v>30</v>
      </c>
      <c r="B1539" t="s">
        <v>38</v>
      </c>
      <c r="C1539" t="s">
        <v>48</v>
      </c>
      <c r="D1539" t="s">
        <v>57</v>
      </c>
      <c r="E1539">
        <v>19</v>
      </c>
      <c r="F1539" t="str">
        <f t="shared" ref="F1539:F1602" si="24">CONCATENATE(A1539,B1539,C1539,D1539,E1539)</f>
        <v>Average Per Ton1-in-10July Monthly System Peak Day100% Cycling19</v>
      </c>
      <c r="G1539">
        <v>0.49002610000000002</v>
      </c>
      <c r="H1539">
        <v>0.4548913</v>
      </c>
      <c r="I1539">
        <v>82.835899999999995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9073</v>
      </c>
      <c r="P1539" t="s">
        <v>58</v>
      </c>
      <c r="Q1539" t="s">
        <v>60</v>
      </c>
      <c r="R1539" t="s">
        <v>67</v>
      </c>
    </row>
    <row r="1540" spans="1:18" x14ac:dyDescent="0.25">
      <c r="A1540" t="s">
        <v>28</v>
      </c>
      <c r="B1540" t="s">
        <v>38</v>
      </c>
      <c r="C1540" t="s">
        <v>48</v>
      </c>
      <c r="D1540" t="s">
        <v>57</v>
      </c>
      <c r="E1540">
        <v>19</v>
      </c>
      <c r="F1540" t="str">
        <f t="shared" si="24"/>
        <v>Average Per Premise1-in-10July Monthly System Peak Day100% Cycling19</v>
      </c>
      <c r="G1540">
        <v>2.2004079999999999</v>
      </c>
      <c r="H1540">
        <v>2.0426389999999999</v>
      </c>
      <c r="I1540">
        <v>82.835899999999995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9073</v>
      </c>
      <c r="P1540" t="s">
        <v>58</v>
      </c>
      <c r="Q1540" t="s">
        <v>60</v>
      </c>
      <c r="R1540" t="s">
        <v>67</v>
      </c>
    </row>
    <row r="1541" spans="1:18" x14ac:dyDescent="0.25">
      <c r="A1541" t="s">
        <v>29</v>
      </c>
      <c r="B1541" t="s">
        <v>38</v>
      </c>
      <c r="C1541" t="s">
        <v>48</v>
      </c>
      <c r="D1541" t="s">
        <v>57</v>
      </c>
      <c r="E1541">
        <v>19</v>
      </c>
      <c r="F1541" t="str">
        <f t="shared" si="24"/>
        <v>Average Per Device1-in-10July Monthly System Peak Day100% Cycling19</v>
      </c>
      <c r="G1541">
        <v>1.780937</v>
      </c>
      <c r="H1541">
        <v>1.6532439999999999</v>
      </c>
      <c r="I1541">
        <v>82.835899999999995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9073</v>
      </c>
      <c r="P1541" t="s">
        <v>58</v>
      </c>
      <c r="Q1541" t="s">
        <v>60</v>
      </c>
      <c r="R1541" t="s">
        <v>67</v>
      </c>
    </row>
    <row r="1542" spans="1:18" x14ac:dyDescent="0.25">
      <c r="A1542" t="s">
        <v>43</v>
      </c>
      <c r="B1542" t="s">
        <v>38</v>
      </c>
      <c r="C1542" t="s">
        <v>48</v>
      </c>
      <c r="D1542" t="s">
        <v>57</v>
      </c>
      <c r="E1542">
        <v>19</v>
      </c>
      <c r="F1542" t="str">
        <f t="shared" si="24"/>
        <v>Aggregate1-in-10July Monthly System Peak Day100% Cycling19</v>
      </c>
      <c r="G1542">
        <v>19.964300000000001</v>
      </c>
      <c r="H1542">
        <v>18.532859999999999</v>
      </c>
      <c r="I1542">
        <v>82.835899999999995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9073</v>
      </c>
      <c r="P1542" t="s">
        <v>58</v>
      </c>
      <c r="Q1542" t="s">
        <v>60</v>
      </c>
      <c r="R1542" t="s">
        <v>67</v>
      </c>
    </row>
    <row r="1543" spans="1:18" x14ac:dyDescent="0.25">
      <c r="A1543" t="s">
        <v>30</v>
      </c>
      <c r="B1543" t="s">
        <v>38</v>
      </c>
      <c r="C1543" t="s">
        <v>48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0.71599919999999995</v>
      </c>
      <c r="H1543">
        <v>0.65057370000000003</v>
      </c>
      <c r="I1543">
        <v>83.289199999999994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12598</v>
      </c>
      <c r="P1543" t="s">
        <v>58</v>
      </c>
      <c r="Q1543" t="s">
        <v>60</v>
      </c>
      <c r="R1543" t="s">
        <v>67</v>
      </c>
    </row>
    <row r="1544" spans="1:18" x14ac:dyDescent="0.25">
      <c r="A1544" t="s">
        <v>28</v>
      </c>
      <c r="B1544" t="s">
        <v>38</v>
      </c>
      <c r="C1544" t="s">
        <v>48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2.9296410000000002</v>
      </c>
      <c r="H1544">
        <v>2.66194</v>
      </c>
      <c r="I1544">
        <v>83.289199999999994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12598</v>
      </c>
      <c r="P1544" t="s">
        <v>58</v>
      </c>
      <c r="Q1544" t="s">
        <v>60</v>
      </c>
      <c r="R1544" t="s">
        <v>67</v>
      </c>
    </row>
    <row r="1545" spans="1:18" x14ac:dyDescent="0.25">
      <c r="A1545" t="s">
        <v>29</v>
      </c>
      <c r="B1545" t="s">
        <v>38</v>
      </c>
      <c r="C1545" t="s">
        <v>48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2.5103800000000001</v>
      </c>
      <c r="H1545">
        <v>2.2809910000000002</v>
      </c>
      <c r="I1545">
        <v>83.289199999999994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12598</v>
      </c>
      <c r="P1545" t="s">
        <v>58</v>
      </c>
      <c r="Q1545" t="s">
        <v>60</v>
      </c>
      <c r="R1545" t="s">
        <v>67</v>
      </c>
    </row>
    <row r="1546" spans="1:18" x14ac:dyDescent="0.25">
      <c r="A1546" t="s">
        <v>43</v>
      </c>
      <c r="B1546" t="s">
        <v>38</v>
      </c>
      <c r="C1546" t="s">
        <v>48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36.907609999999998</v>
      </c>
      <c r="H1546">
        <v>33.535119999999999</v>
      </c>
      <c r="I1546">
        <v>83.289199999999994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12598</v>
      </c>
      <c r="P1546" t="s">
        <v>58</v>
      </c>
      <c r="Q1546" t="s">
        <v>60</v>
      </c>
      <c r="R1546" t="s">
        <v>67</v>
      </c>
    </row>
    <row r="1547" spans="1:18" x14ac:dyDescent="0.25">
      <c r="A1547" t="s">
        <v>30</v>
      </c>
      <c r="B1547" t="s">
        <v>38</v>
      </c>
      <c r="C1547" t="s">
        <v>48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0.6213843</v>
      </c>
      <c r="H1547">
        <v>0.56864150000000002</v>
      </c>
      <c r="I1547">
        <v>83.099400000000003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21671</v>
      </c>
      <c r="P1547" t="s">
        <v>58</v>
      </c>
      <c r="Q1547" t="s">
        <v>60</v>
      </c>
    </row>
    <row r="1548" spans="1:18" x14ac:dyDescent="0.25">
      <c r="A1548" t="s">
        <v>28</v>
      </c>
      <c r="B1548" t="s">
        <v>38</v>
      </c>
      <c r="C1548" t="s">
        <v>48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2.6462319999999999</v>
      </c>
      <c r="H1548">
        <v>2.421621</v>
      </c>
      <c r="I1548">
        <v>83.099400000000003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21671</v>
      </c>
      <c r="P1548" t="s">
        <v>58</v>
      </c>
      <c r="Q1548" t="s">
        <v>60</v>
      </c>
    </row>
    <row r="1549" spans="1:18" x14ac:dyDescent="0.25">
      <c r="A1549" t="s">
        <v>29</v>
      </c>
      <c r="B1549" t="s">
        <v>38</v>
      </c>
      <c r="C1549" t="s">
        <v>48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2.2131249999999998</v>
      </c>
      <c r="H1549">
        <v>2.0252759999999999</v>
      </c>
      <c r="I1549">
        <v>83.099400000000003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21671</v>
      </c>
      <c r="P1549" t="s">
        <v>58</v>
      </c>
      <c r="Q1549" t="s">
        <v>60</v>
      </c>
    </row>
    <row r="1550" spans="1:18" x14ac:dyDescent="0.25">
      <c r="A1550" t="s">
        <v>43</v>
      </c>
      <c r="B1550" t="s">
        <v>38</v>
      </c>
      <c r="C1550" t="s">
        <v>48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57.346499999999999</v>
      </c>
      <c r="H1550">
        <v>52.478949999999998</v>
      </c>
      <c r="I1550">
        <v>83.099400000000003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21671</v>
      </c>
      <c r="P1550" t="s">
        <v>58</v>
      </c>
      <c r="Q1550" t="s">
        <v>60</v>
      </c>
    </row>
    <row r="1551" spans="1:18" x14ac:dyDescent="0.25">
      <c r="A1551" t="s">
        <v>30</v>
      </c>
      <c r="B1551" t="s">
        <v>38</v>
      </c>
      <c r="C1551" t="s">
        <v>49</v>
      </c>
      <c r="D1551" t="s">
        <v>57</v>
      </c>
      <c r="E1551">
        <v>19</v>
      </c>
      <c r="F1551" t="str">
        <f t="shared" si="24"/>
        <v>Average Per Ton1-in-10June Monthly System Peak Day100% Cycling19</v>
      </c>
      <c r="G1551">
        <v>0.40750380000000003</v>
      </c>
      <c r="H1551">
        <v>0.37828580000000001</v>
      </c>
      <c r="I1551">
        <v>81.132300000000001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9073</v>
      </c>
      <c r="P1551" t="s">
        <v>58</v>
      </c>
      <c r="Q1551" t="s">
        <v>60</v>
      </c>
      <c r="R1551" t="s">
        <v>68</v>
      </c>
    </row>
    <row r="1552" spans="1:18" x14ac:dyDescent="0.25">
      <c r="A1552" t="s">
        <v>28</v>
      </c>
      <c r="B1552" t="s">
        <v>38</v>
      </c>
      <c r="C1552" t="s">
        <v>49</v>
      </c>
      <c r="D1552" t="s">
        <v>57</v>
      </c>
      <c r="E1552">
        <v>19</v>
      </c>
      <c r="F1552" t="str">
        <f t="shared" si="24"/>
        <v>Average Per Premise1-in-10June Monthly System Peak Day100% Cycling19</v>
      </c>
      <c r="G1552">
        <v>1.8298509999999999</v>
      </c>
      <c r="H1552">
        <v>1.69865</v>
      </c>
      <c r="I1552">
        <v>81.132300000000001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9073</v>
      </c>
      <c r="P1552" t="s">
        <v>58</v>
      </c>
      <c r="Q1552" t="s">
        <v>60</v>
      </c>
      <c r="R1552" t="s">
        <v>68</v>
      </c>
    </row>
    <row r="1553" spans="1:18" x14ac:dyDescent="0.25">
      <c r="A1553" t="s">
        <v>29</v>
      </c>
      <c r="B1553" t="s">
        <v>38</v>
      </c>
      <c r="C1553" t="s">
        <v>49</v>
      </c>
      <c r="D1553" t="s">
        <v>57</v>
      </c>
      <c r="E1553">
        <v>19</v>
      </c>
      <c r="F1553" t="str">
        <f t="shared" si="24"/>
        <v>Average Per Device1-in-10June Monthly System Peak Day100% Cycling19</v>
      </c>
      <c r="G1553">
        <v>1.48102</v>
      </c>
      <c r="H1553">
        <v>1.3748309999999999</v>
      </c>
      <c r="I1553">
        <v>81.132300000000001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9073</v>
      </c>
      <c r="P1553" t="s">
        <v>58</v>
      </c>
      <c r="Q1553" t="s">
        <v>60</v>
      </c>
      <c r="R1553" t="s">
        <v>68</v>
      </c>
    </row>
    <row r="1554" spans="1:18" x14ac:dyDescent="0.25">
      <c r="A1554" t="s">
        <v>43</v>
      </c>
      <c r="B1554" t="s">
        <v>38</v>
      </c>
      <c r="C1554" t="s">
        <v>49</v>
      </c>
      <c r="D1554" t="s">
        <v>57</v>
      </c>
      <c r="E1554">
        <v>19</v>
      </c>
      <c r="F1554" t="str">
        <f t="shared" si="24"/>
        <v>Aggregate1-in-10June Monthly System Peak Day100% Cycling19</v>
      </c>
      <c r="G1554">
        <v>16.602239999999998</v>
      </c>
      <c r="H1554">
        <v>15.411860000000001</v>
      </c>
      <c r="I1554">
        <v>81.132300000000001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9073</v>
      </c>
      <c r="P1554" t="s">
        <v>58</v>
      </c>
      <c r="Q1554" t="s">
        <v>60</v>
      </c>
      <c r="R1554" t="s">
        <v>68</v>
      </c>
    </row>
    <row r="1555" spans="1:18" x14ac:dyDescent="0.25">
      <c r="A1555" t="s">
        <v>30</v>
      </c>
      <c r="B1555" t="s">
        <v>38</v>
      </c>
      <c r="C1555" t="s">
        <v>49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0.64425679999999996</v>
      </c>
      <c r="H1555">
        <v>0.58538690000000004</v>
      </c>
      <c r="I1555">
        <v>81.810599999999994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12598</v>
      </c>
      <c r="P1555" t="s">
        <v>58</v>
      </c>
      <c r="Q1555" t="s">
        <v>60</v>
      </c>
      <c r="R1555" t="s">
        <v>68</v>
      </c>
    </row>
    <row r="1556" spans="1:18" x14ac:dyDescent="0.25">
      <c r="A1556" t="s">
        <v>28</v>
      </c>
      <c r="B1556" t="s">
        <v>38</v>
      </c>
      <c r="C1556" t="s">
        <v>49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2.6360939999999999</v>
      </c>
      <c r="H1556">
        <v>2.3952170000000002</v>
      </c>
      <c r="I1556">
        <v>81.810599999999994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12598</v>
      </c>
      <c r="P1556" t="s">
        <v>58</v>
      </c>
      <c r="Q1556" t="s">
        <v>60</v>
      </c>
      <c r="R1556" t="s">
        <v>68</v>
      </c>
    </row>
    <row r="1557" spans="1:18" x14ac:dyDescent="0.25">
      <c r="A1557" t="s">
        <v>29</v>
      </c>
      <c r="B1557" t="s">
        <v>38</v>
      </c>
      <c r="C1557" t="s">
        <v>49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2.2588430000000002</v>
      </c>
      <c r="H1557">
        <v>2.052438</v>
      </c>
      <c r="I1557">
        <v>81.810599999999994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12598</v>
      </c>
      <c r="P1557" t="s">
        <v>58</v>
      </c>
      <c r="Q1557" t="s">
        <v>60</v>
      </c>
      <c r="R1557" t="s">
        <v>68</v>
      </c>
    </row>
    <row r="1558" spans="1:18" x14ac:dyDescent="0.25">
      <c r="A1558" t="s">
        <v>43</v>
      </c>
      <c r="B1558" t="s">
        <v>38</v>
      </c>
      <c r="C1558" t="s">
        <v>49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33.209510000000002</v>
      </c>
      <c r="H1558">
        <v>30.174939999999999</v>
      </c>
      <c r="I1558">
        <v>81.810599999999994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12598</v>
      </c>
      <c r="P1558" t="s">
        <v>58</v>
      </c>
      <c r="Q1558" t="s">
        <v>60</v>
      </c>
      <c r="R1558" t="s">
        <v>68</v>
      </c>
    </row>
    <row r="1559" spans="1:18" x14ac:dyDescent="0.25">
      <c r="A1559" t="s">
        <v>30</v>
      </c>
      <c r="B1559" t="s">
        <v>38</v>
      </c>
      <c r="C1559" t="s">
        <v>49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0.54512839999999996</v>
      </c>
      <c r="H1559">
        <v>0.4986737</v>
      </c>
      <c r="I1559">
        <v>81.526600000000002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21671</v>
      </c>
      <c r="P1559" t="s">
        <v>58</v>
      </c>
      <c r="Q1559" t="s">
        <v>60</v>
      </c>
    </row>
    <row r="1560" spans="1:18" x14ac:dyDescent="0.25">
      <c r="A1560" t="s">
        <v>28</v>
      </c>
      <c r="B1560" t="s">
        <v>38</v>
      </c>
      <c r="C1560" t="s">
        <v>49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2.321488</v>
      </c>
      <c r="H1560">
        <v>2.123656</v>
      </c>
      <c r="I1560">
        <v>81.526600000000002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21671</v>
      </c>
      <c r="P1560" t="s">
        <v>58</v>
      </c>
      <c r="Q1560" t="s">
        <v>60</v>
      </c>
    </row>
    <row r="1561" spans="1:18" x14ac:dyDescent="0.25">
      <c r="A1561" t="s">
        <v>29</v>
      </c>
      <c r="B1561" t="s">
        <v>38</v>
      </c>
      <c r="C1561" t="s">
        <v>49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1.941532</v>
      </c>
      <c r="H1561">
        <v>1.776078</v>
      </c>
      <c r="I1561">
        <v>81.526600000000002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21671</v>
      </c>
      <c r="P1561" t="s">
        <v>58</v>
      </c>
      <c r="Q1561" t="s">
        <v>60</v>
      </c>
    </row>
    <row r="1562" spans="1:18" x14ac:dyDescent="0.25">
      <c r="A1562" t="s">
        <v>43</v>
      </c>
      <c r="B1562" t="s">
        <v>38</v>
      </c>
      <c r="C1562" t="s">
        <v>49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50.308970000000002</v>
      </c>
      <c r="H1562">
        <v>46.021740000000001</v>
      </c>
      <c r="I1562">
        <v>81.526600000000002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21671</v>
      </c>
      <c r="P1562" t="s">
        <v>58</v>
      </c>
      <c r="Q1562" t="s">
        <v>60</v>
      </c>
    </row>
    <row r="1563" spans="1:18" x14ac:dyDescent="0.25">
      <c r="A1563" t="s">
        <v>30</v>
      </c>
      <c r="B1563" t="s">
        <v>38</v>
      </c>
      <c r="C1563" t="s">
        <v>50</v>
      </c>
      <c r="D1563" t="s">
        <v>57</v>
      </c>
      <c r="E1563">
        <v>19</v>
      </c>
      <c r="F1563" t="str">
        <f t="shared" si="24"/>
        <v>Average Per Ton1-in-10May Monthly System Peak Day100% Cycling19</v>
      </c>
      <c r="G1563">
        <v>0.45216729999999999</v>
      </c>
      <c r="H1563">
        <v>0.41974689999999998</v>
      </c>
      <c r="I1563">
        <v>81.543000000000006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9073</v>
      </c>
      <c r="P1563" t="s">
        <v>58</v>
      </c>
      <c r="Q1563" t="s">
        <v>60</v>
      </c>
      <c r="R1563" t="s">
        <v>69</v>
      </c>
    </row>
    <row r="1564" spans="1:18" x14ac:dyDescent="0.25">
      <c r="A1564" t="s">
        <v>28</v>
      </c>
      <c r="B1564" t="s">
        <v>38</v>
      </c>
      <c r="C1564" t="s">
        <v>50</v>
      </c>
      <c r="D1564" t="s">
        <v>57</v>
      </c>
      <c r="E1564">
        <v>19</v>
      </c>
      <c r="F1564" t="str">
        <f t="shared" si="24"/>
        <v>Average Per Premise1-in-10May Monthly System Peak Day100% Cycling19</v>
      </c>
      <c r="G1564">
        <v>2.0304069999999999</v>
      </c>
      <c r="H1564">
        <v>1.884827</v>
      </c>
      <c r="I1564">
        <v>81.543000000000006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9073</v>
      </c>
      <c r="P1564" t="s">
        <v>58</v>
      </c>
      <c r="Q1564" t="s">
        <v>60</v>
      </c>
      <c r="R1564" t="s">
        <v>69</v>
      </c>
    </row>
    <row r="1565" spans="1:18" x14ac:dyDescent="0.25">
      <c r="A1565" t="s">
        <v>29</v>
      </c>
      <c r="B1565" t="s">
        <v>38</v>
      </c>
      <c r="C1565" t="s">
        <v>50</v>
      </c>
      <c r="D1565" t="s">
        <v>57</v>
      </c>
      <c r="E1565">
        <v>19</v>
      </c>
      <c r="F1565" t="str">
        <f t="shared" si="24"/>
        <v>Average Per Device1-in-10May Monthly System Peak Day100% Cycling19</v>
      </c>
      <c r="G1565">
        <v>1.6433439999999999</v>
      </c>
      <c r="H1565">
        <v>1.5255160000000001</v>
      </c>
      <c r="I1565">
        <v>81.543000000000006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9073</v>
      </c>
      <c r="P1565" t="s">
        <v>58</v>
      </c>
      <c r="Q1565" t="s">
        <v>60</v>
      </c>
      <c r="R1565" t="s">
        <v>69</v>
      </c>
    </row>
    <row r="1566" spans="1:18" x14ac:dyDescent="0.25">
      <c r="A1566" t="s">
        <v>43</v>
      </c>
      <c r="B1566" t="s">
        <v>38</v>
      </c>
      <c r="C1566" t="s">
        <v>50</v>
      </c>
      <c r="D1566" t="s">
        <v>57</v>
      </c>
      <c r="E1566">
        <v>19</v>
      </c>
      <c r="F1566" t="str">
        <f t="shared" si="24"/>
        <v>Aggregate1-in-10May Monthly System Peak Day100% Cycling19</v>
      </c>
      <c r="G1566">
        <v>18.421880000000002</v>
      </c>
      <c r="H1566">
        <v>17.101030000000002</v>
      </c>
      <c r="I1566">
        <v>81.543000000000006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9073</v>
      </c>
      <c r="P1566" t="s">
        <v>58</v>
      </c>
      <c r="Q1566" t="s">
        <v>60</v>
      </c>
      <c r="R1566" t="s">
        <v>69</v>
      </c>
    </row>
    <row r="1567" spans="1:18" x14ac:dyDescent="0.25">
      <c r="A1567" t="s">
        <v>30</v>
      </c>
      <c r="B1567" t="s">
        <v>38</v>
      </c>
      <c r="C1567" t="s">
        <v>50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0.68247239999999998</v>
      </c>
      <c r="H1567">
        <v>0.62011050000000001</v>
      </c>
      <c r="I1567">
        <v>81.769599999999997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12598</v>
      </c>
      <c r="P1567" t="s">
        <v>58</v>
      </c>
      <c r="Q1567" t="s">
        <v>60</v>
      </c>
      <c r="R1567" t="s">
        <v>69</v>
      </c>
    </row>
    <row r="1568" spans="1:18" x14ac:dyDescent="0.25">
      <c r="A1568" t="s">
        <v>28</v>
      </c>
      <c r="B1568" t="s">
        <v>38</v>
      </c>
      <c r="C1568" t="s">
        <v>50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2.7924600000000002</v>
      </c>
      <c r="H1568">
        <v>2.5372949999999999</v>
      </c>
      <c r="I1568">
        <v>81.769599999999997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12598</v>
      </c>
      <c r="P1568" t="s">
        <v>58</v>
      </c>
      <c r="Q1568" t="s">
        <v>60</v>
      </c>
      <c r="R1568" t="s">
        <v>69</v>
      </c>
    </row>
    <row r="1569" spans="1:18" x14ac:dyDescent="0.25">
      <c r="A1569" t="s">
        <v>29</v>
      </c>
      <c r="B1569" t="s">
        <v>38</v>
      </c>
      <c r="C1569" t="s">
        <v>50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2.3928310000000002</v>
      </c>
      <c r="H1569">
        <v>2.1741830000000002</v>
      </c>
      <c r="I1569">
        <v>81.769599999999997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12598</v>
      </c>
      <c r="P1569" t="s">
        <v>58</v>
      </c>
      <c r="Q1569" t="s">
        <v>60</v>
      </c>
      <c r="R1569" t="s">
        <v>69</v>
      </c>
    </row>
    <row r="1570" spans="1:18" x14ac:dyDescent="0.25">
      <c r="A1570" t="s">
        <v>43</v>
      </c>
      <c r="B1570" t="s">
        <v>38</v>
      </c>
      <c r="C1570" t="s">
        <v>50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35.179409999999997</v>
      </c>
      <c r="H1570">
        <v>31.964839999999999</v>
      </c>
      <c r="I1570">
        <v>81.769599999999997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12598</v>
      </c>
      <c r="P1570" t="s">
        <v>58</v>
      </c>
      <c r="Q1570" t="s">
        <v>60</v>
      </c>
      <c r="R1570" t="s">
        <v>69</v>
      </c>
    </row>
    <row r="1571" spans="1:18" x14ac:dyDescent="0.25">
      <c r="A1571" t="s">
        <v>30</v>
      </c>
      <c r="B1571" t="s">
        <v>38</v>
      </c>
      <c r="C1571" t="s">
        <v>50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0.58604369999999995</v>
      </c>
      <c r="H1571">
        <v>0.53621830000000004</v>
      </c>
      <c r="I1571">
        <v>81.674700000000001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21671</v>
      </c>
      <c r="P1571" t="s">
        <v>58</v>
      </c>
      <c r="Q1571" t="s">
        <v>60</v>
      </c>
    </row>
    <row r="1572" spans="1:18" x14ac:dyDescent="0.25">
      <c r="A1572" t="s">
        <v>28</v>
      </c>
      <c r="B1572" t="s">
        <v>38</v>
      </c>
      <c r="C1572" t="s">
        <v>50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2.49573</v>
      </c>
      <c r="H1572">
        <v>2.283544</v>
      </c>
      <c r="I1572">
        <v>81.674700000000001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21671</v>
      </c>
      <c r="P1572" t="s">
        <v>58</v>
      </c>
      <c r="Q1572" t="s">
        <v>60</v>
      </c>
    </row>
    <row r="1573" spans="1:18" x14ac:dyDescent="0.25">
      <c r="A1573" t="s">
        <v>29</v>
      </c>
      <c r="B1573" t="s">
        <v>38</v>
      </c>
      <c r="C1573" t="s">
        <v>50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2.087256</v>
      </c>
      <c r="H1573">
        <v>1.909797</v>
      </c>
      <c r="I1573">
        <v>81.674700000000001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21671</v>
      </c>
      <c r="P1573" t="s">
        <v>58</v>
      </c>
      <c r="Q1573" t="s">
        <v>60</v>
      </c>
    </row>
    <row r="1574" spans="1:18" x14ac:dyDescent="0.25">
      <c r="A1574" t="s">
        <v>43</v>
      </c>
      <c r="B1574" t="s">
        <v>38</v>
      </c>
      <c r="C1574" t="s">
        <v>50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54.084969999999998</v>
      </c>
      <c r="H1574">
        <v>49.486669999999997</v>
      </c>
      <c r="I1574">
        <v>81.674700000000001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21671</v>
      </c>
      <c r="P1574" t="s">
        <v>58</v>
      </c>
      <c r="Q1574" t="s">
        <v>60</v>
      </c>
    </row>
    <row r="1575" spans="1:18" x14ac:dyDescent="0.25">
      <c r="A1575" t="s">
        <v>30</v>
      </c>
      <c r="B1575" t="s">
        <v>38</v>
      </c>
      <c r="C1575" t="s">
        <v>51</v>
      </c>
      <c r="D1575" t="s">
        <v>57</v>
      </c>
      <c r="E1575">
        <v>19</v>
      </c>
      <c r="F1575" t="str">
        <f t="shared" si="24"/>
        <v>Average Per Ton1-in-10October Monthly System Peak Day100% Cycling19</v>
      </c>
      <c r="G1575">
        <v>0.4580824</v>
      </c>
      <c r="H1575">
        <v>0.4252379</v>
      </c>
      <c r="I1575">
        <v>82.652600000000007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9073</v>
      </c>
      <c r="P1575" t="s">
        <v>58</v>
      </c>
      <c r="Q1575" t="s">
        <v>60</v>
      </c>
      <c r="R1575" t="s">
        <v>70</v>
      </c>
    </row>
    <row r="1576" spans="1:18" x14ac:dyDescent="0.25">
      <c r="A1576" t="s">
        <v>28</v>
      </c>
      <c r="B1576" t="s">
        <v>38</v>
      </c>
      <c r="C1576" t="s">
        <v>51</v>
      </c>
      <c r="D1576" t="s">
        <v>57</v>
      </c>
      <c r="E1576">
        <v>19</v>
      </c>
      <c r="F1576" t="str">
        <f t="shared" si="24"/>
        <v>Average Per Premise1-in-10October Monthly System Peak Day100% Cycling19</v>
      </c>
      <c r="G1576">
        <v>2.0569679999999999</v>
      </c>
      <c r="H1576">
        <v>1.909484</v>
      </c>
      <c r="I1576">
        <v>82.652600000000007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9073</v>
      </c>
      <c r="P1576" t="s">
        <v>58</v>
      </c>
      <c r="Q1576" t="s">
        <v>60</v>
      </c>
      <c r="R1576" t="s">
        <v>70</v>
      </c>
    </row>
    <row r="1577" spans="1:18" x14ac:dyDescent="0.25">
      <c r="A1577" t="s">
        <v>29</v>
      </c>
      <c r="B1577" t="s">
        <v>38</v>
      </c>
      <c r="C1577" t="s">
        <v>51</v>
      </c>
      <c r="D1577" t="s">
        <v>57</v>
      </c>
      <c r="E1577">
        <v>19</v>
      </c>
      <c r="F1577" t="str">
        <f t="shared" si="24"/>
        <v>Average Per Device1-in-10October Monthly System Peak Day100% Cycling19</v>
      </c>
      <c r="G1577">
        <v>1.6648419999999999</v>
      </c>
      <c r="H1577">
        <v>1.545472</v>
      </c>
      <c r="I1577">
        <v>82.652600000000007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9073</v>
      </c>
      <c r="P1577" t="s">
        <v>58</v>
      </c>
      <c r="Q1577" t="s">
        <v>60</v>
      </c>
      <c r="R1577" t="s">
        <v>70</v>
      </c>
    </row>
    <row r="1578" spans="1:18" x14ac:dyDescent="0.25">
      <c r="A1578" t="s">
        <v>43</v>
      </c>
      <c r="B1578" t="s">
        <v>38</v>
      </c>
      <c r="C1578" t="s">
        <v>51</v>
      </c>
      <c r="D1578" t="s">
        <v>57</v>
      </c>
      <c r="E1578">
        <v>19</v>
      </c>
      <c r="F1578" t="str">
        <f t="shared" si="24"/>
        <v>Aggregate1-in-10October Monthly System Peak Day100% Cycling19</v>
      </c>
      <c r="G1578">
        <v>18.662870000000002</v>
      </c>
      <c r="H1578">
        <v>17.324750000000002</v>
      </c>
      <c r="I1578">
        <v>82.652600000000007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9073</v>
      </c>
      <c r="P1578" t="s">
        <v>58</v>
      </c>
      <c r="Q1578" t="s">
        <v>60</v>
      </c>
      <c r="R1578" t="s">
        <v>70</v>
      </c>
    </row>
    <row r="1579" spans="1:18" x14ac:dyDescent="0.25">
      <c r="A1579" t="s">
        <v>30</v>
      </c>
      <c r="B1579" t="s">
        <v>38</v>
      </c>
      <c r="C1579" t="s">
        <v>51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0.68849939999999998</v>
      </c>
      <c r="H1579">
        <v>0.62558670000000005</v>
      </c>
      <c r="I1579">
        <v>82.8249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12598</v>
      </c>
      <c r="P1579" t="s">
        <v>58</v>
      </c>
      <c r="Q1579" t="s">
        <v>60</v>
      </c>
      <c r="R1579" t="s">
        <v>70</v>
      </c>
    </row>
    <row r="1580" spans="1:18" x14ac:dyDescent="0.25">
      <c r="A1580" t="s">
        <v>28</v>
      </c>
      <c r="B1580" t="s">
        <v>38</v>
      </c>
      <c r="C1580" t="s">
        <v>51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2.8171200000000001</v>
      </c>
      <c r="H1580">
        <v>2.5597020000000001</v>
      </c>
      <c r="I1580">
        <v>82.8249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12598</v>
      </c>
      <c r="P1580" t="s">
        <v>58</v>
      </c>
      <c r="Q1580" t="s">
        <v>60</v>
      </c>
      <c r="R1580" t="s">
        <v>70</v>
      </c>
    </row>
    <row r="1581" spans="1:18" x14ac:dyDescent="0.25">
      <c r="A1581" t="s">
        <v>29</v>
      </c>
      <c r="B1581" t="s">
        <v>38</v>
      </c>
      <c r="C1581" t="s">
        <v>51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2.4139629999999999</v>
      </c>
      <c r="H1581">
        <v>2.1933829999999999</v>
      </c>
      <c r="I1581">
        <v>82.8249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12598</v>
      </c>
      <c r="P1581" t="s">
        <v>58</v>
      </c>
      <c r="Q1581" t="s">
        <v>60</v>
      </c>
      <c r="R1581" t="s">
        <v>70</v>
      </c>
    </row>
    <row r="1582" spans="1:18" x14ac:dyDescent="0.25">
      <c r="A1582" t="s">
        <v>43</v>
      </c>
      <c r="B1582" t="s">
        <v>38</v>
      </c>
      <c r="C1582" t="s">
        <v>51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35.490079999999999</v>
      </c>
      <c r="H1582">
        <v>32.247120000000002</v>
      </c>
      <c r="I1582">
        <v>82.8249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12598</v>
      </c>
      <c r="P1582" t="s">
        <v>58</v>
      </c>
      <c r="Q1582" t="s">
        <v>60</v>
      </c>
      <c r="R1582" t="s">
        <v>70</v>
      </c>
    </row>
    <row r="1583" spans="1:18" x14ac:dyDescent="0.25">
      <c r="A1583" t="s">
        <v>30</v>
      </c>
      <c r="B1583" t="s">
        <v>38</v>
      </c>
      <c r="C1583" t="s">
        <v>51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0.59202379999999999</v>
      </c>
      <c r="H1583">
        <v>0.54170070000000003</v>
      </c>
      <c r="I1583">
        <v>82.752799999999993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21671</v>
      </c>
      <c r="P1583" t="s">
        <v>58</v>
      </c>
      <c r="Q1583" t="s">
        <v>60</v>
      </c>
    </row>
    <row r="1584" spans="1:18" x14ac:dyDescent="0.25">
      <c r="A1584" t="s">
        <v>28</v>
      </c>
      <c r="B1584" t="s">
        <v>38</v>
      </c>
      <c r="C1584" t="s">
        <v>51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2.5211969999999999</v>
      </c>
      <c r="H1584">
        <v>2.3068909999999998</v>
      </c>
      <c r="I1584">
        <v>82.752799999999993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21671</v>
      </c>
      <c r="P1584" t="s">
        <v>58</v>
      </c>
      <c r="Q1584" t="s">
        <v>60</v>
      </c>
    </row>
    <row r="1585" spans="1:18" x14ac:dyDescent="0.25">
      <c r="A1585" t="s">
        <v>29</v>
      </c>
      <c r="B1585" t="s">
        <v>38</v>
      </c>
      <c r="C1585" t="s">
        <v>51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2.108555</v>
      </c>
      <c r="H1585">
        <v>1.929324</v>
      </c>
      <c r="I1585">
        <v>82.752799999999993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21671</v>
      </c>
      <c r="P1585" t="s">
        <v>58</v>
      </c>
      <c r="Q1585" t="s">
        <v>60</v>
      </c>
    </row>
    <row r="1586" spans="1:18" x14ac:dyDescent="0.25">
      <c r="A1586" t="s">
        <v>43</v>
      </c>
      <c r="B1586" t="s">
        <v>38</v>
      </c>
      <c r="C1586" t="s">
        <v>51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54.636870000000002</v>
      </c>
      <c r="H1586">
        <v>49.992629999999998</v>
      </c>
      <c r="I1586">
        <v>82.752799999999993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21671</v>
      </c>
      <c r="P1586" t="s">
        <v>58</v>
      </c>
      <c r="Q1586" t="s">
        <v>60</v>
      </c>
    </row>
    <row r="1587" spans="1:18" x14ac:dyDescent="0.25">
      <c r="A1587" t="s">
        <v>30</v>
      </c>
      <c r="B1587" t="s">
        <v>38</v>
      </c>
      <c r="C1587" t="s">
        <v>52</v>
      </c>
      <c r="D1587" t="s">
        <v>57</v>
      </c>
      <c r="E1587">
        <v>19</v>
      </c>
      <c r="F1587" t="str">
        <f t="shared" si="24"/>
        <v>Average Per Ton1-in-10September Monthly System Peak Day100% Cycling19</v>
      </c>
      <c r="G1587">
        <v>0.54717570000000004</v>
      </c>
      <c r="H1587">
        <v>0.50794320000000004</v>
      </c>
      <c r="I1587">
        <v>90.750399999999999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9073</v>
      </c>
      <c r="P1587" t="s">
        <v>58</v>
      </c>
      <c r="Q1587" t="s">
        <v>60</v>
      </c>
      <c r="R1587" t="s">
        <v>71</v>
      </c>
    </row>
    <row r="1588" spans="1:18" x14ac:dyDescent="0.25">
      <c r="A1588" t="s">
        <v>28</v>
      </c>
      <c r="B1588" t="s">
        <v>38</v>
      </c>
      <c r="C1588" t="s">
        <v>52</v>
      </c>
      <c r="D1588" t="s">
        <v>57</v>
      </c>
      <c r="E1588">
        <v>19</v>
      </c>
      <c r="F1588" t="str">
        <f t="shared" si="24"/>
        <v>Average Per Premise1-in-10September Monthly System Peak Day100% Cycling19</v>
      </c>
      <c r="G1588">
        <v>2.4570319999999999</v>
      </c>
      <c r="H1588">
        <v>2.2808630000000001</v>
      </c>
      <c r="I1588">
        <v>90.750399999999999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9073</v>
      </c>
      <c r="P1588" t="s">
        <v>58</v>
      </c>
      <c r="Q1588" t="s">
        <v>60</v>
      </c>
      <c r="R1588" t="s">
        <v>71</v>
      </c>
    </row>
    <row r="1589" spans="1:18" x14ac:dyDescent="0.25">
      <c r="A1589" t="s">
        <v>29</v>
      </c>
      <c r="B1589" t="s">
        <v>38</v>
      </c>
      <c r="C1589" t="s">
        <v>52</v>
      </c>
      <c r="D1589" t="s">
        <v>57</v>
      </c>
      <c r="E1589">
        <v>19</v>
      </c>
      <c r="F1589" t="str">
        <f t="shared" si="24"/>
        <v>Average Per Device1-in-10September Monthly System Peak Day100% Cycling19</v>
      </c>
      <c r="G1589">
        <v>1.98864</v>
      </c>
      <c r="H1589">
        <v>1.8460540000000001</v>
      </c>
      <c r="I1589">
        <v>90.750399999999999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9073</v>
      </c>
      <c r="P1589" t="s">
        <v>58</v>
      </c>
      <c r="Q1589" t="s">
        <v>60</v>
      </c>
      <c r="R1589" t="s">
        <v>71</v>
      </c>
    </row>
    <row r="1590" spans="1:18" x14ac:dyDescent="0.25">
      <c r="A1590" t="s">
        <v>43</v>
      </c>
      <c r="B1590" t="s">
        <v>38</v>
      </c>
      <c r="C1590" t="s">
        <v>52</v>
      </c>
      <c r="D1590" t="s">
        <v>57</v>
      </c>
      <c r="E1590">
        <v>19</v>
      </c>
      <c r="F1590" t="str">
        <f t="shared" si="24"/>
        <v>Aggregate1-in-10September Monthly System Peak Day100% Cycling19</v>
      </c>
      <c r="G1590">
        <v>22.292649999999998</v>
      </c>
      <c r="H1590">
        <v>20.694269999999999</v>
      </c>
      <c r="I1590">
        <v>90.750399999999999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9073</v>
      </c>
      <c r="P1590" t="s">
        <v>58</v>
      </c>
      <c r="Q1590" t="s">
        <v>60</v>
      </c>
      <c r="R1590" t="s">
        <v>71</v>
      </c>
    </row>
    <row r="1591" spans="1:18" x14ac:dyDescent="0.25">
      <c r="A1591" t="s">
        <v>30</v>
      </c>
      <c r="B1591" t="s">
        <v>38</v>
      </c>
      <c r="C1591" t="s">
        <v>52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0.77011280000000004</v>
      </c>
      <c r="H1591">
        <v>0.69974250000000005</v>
      </c>
      <c r="I1591">
        <v>91.742099999999994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12598</v>
      </c>
      <c r="P1591" t="s">
        <v>58</v>
      </c>
      <c r="Q1591" t="s">
        <v>60</v>
      </c>
      <c r="R1591" t="s">
        <v>71</v>
      </c>
    </row>
    <row r="1592" spans="1:18" x14ac:dyDescent="0.25">
      <c r="A1592" t="s">
        <v>28</v>
      </c>
      <c r="B1592" t="s">
        <v>38</v>
      </c>
      <c r="C1592" t="s">
        <v>52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3.1510560000000001</v>
      </c>
      <c r="H1592">
        <v>2.863124</v>
      </c>
      <c r="I1592">
        <v>91.742099999999994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12598</v>
      </c>
      <c r="P1592" t="s">
        <v>58</v>
      </c>
      <c r="Q1592" t="s">
        <v>60</v>
      </c>
      <c r="R1592" t="s">
        <v>71</v>
      </c>
    </row>
    <row r="1593" spans="1:18" x14ac:dyDescent="0.25">
      <c r="A1593" t="s">
        <v>29</v>
      </c>
      <c r="B1593" t="s">
        <v>38</v>
      </c>
      <c r="C1593" t="s">
        <v>52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2.7001089999999999</v>
      </c>
      <c r="H1593">
        <v>2.453382</v>
      </c>
      <c r="I1593">
        <v>91.742099999999994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12598</v>
      </c>
      <c r="P1593" t="s">
        <v>58</v>
      </c>
      <c r="Q1593" t="s">
        <v>60</v>
      </c>
      <c r="R1593" t="s">
        <v>71</v>
      </c>
    </row>
    <row r="1594" spans="1:18" x14ac:dyDescent="0.25">
      <c r="A1594" t="s">
        <v>43</v>
      </c>
      <c r="B1594" t="s">
        <v>38</v>
      </c>
      <c r="C1594" t="s">
        <v>52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39.697000000000003</v>
      </c>
      <c r="H1594">
        <v>36.069629999999997</v>
      </c>
      <c r="I1594">
        <v>91.742099999999994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12598</v>
      </c>
      <c r="P1594" t="s">
        <v>58</v>
      </c>
      <c r="Q1594" t="s">
        <v>60</v>
      </c>
      <c r="R1594" t="s">
        <v>71</v>
      </c>
    </row>
    <row r="1595" spans="1:18" x14ac:dyDescent="0.25">
      <c r="A1595" t="s">
        <v>30</v>
      </c>
      <c r="B1595" t="s">
        <v>38</v>
      </c>
      <c r="C1595" t="s">
        <v>52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0.67676899999999995</v>
      </c>
      <c r="H1595">
        <v>0.61943619999999999</v>
      </c>
      <c r="I1595">
        <v>91.326899999999995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21671</v>
      </c>
      <c r="P1595" t="s">
        <v>58</v>
      </c>
      <c r="Q1595" t="s">
        <v>60</v>
      </c>
    </row>
    <row r="1596" spans="1:18" x14ac:dyDescent="0.25">
      <c r="A1596" t="s">
        <v>28</v>
      </c>
      <c r="B1596" t="s">
        <v>38</v>
      </c>
      <c r="C1596" t="s">
        <v>52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2.8820939999999999</v>
      </c>
      <c r="H1596">
        <v>2.6379359999999998</v>
      </c>
      <c r="I1596">
        <v>91.326899999999995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21671</v>
      </c>
      <c r="P1596" t="s">
        <v>58</v>
      </c>
      <c r="Q1596" t="s">
        <v>60</v>
      </c>
    </row>
    <row r="1597" spans="1:18" x14ac:dyDescent="0.25">
      <c r="A1597" t="s">
        <v>29</v>
      </c>
      <c r="B1597" t="s">
        <v>38</v>
      </c>
      <c r="C1597" t="s">
        <v>52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2.4103840000000001</v>
      </c>
      <c r="H1597">
        <v>2.2061869999999999</v>
      </c>
      <c r="I1597">
        <v>91.326899999999995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21671</v>
      </c>
      <c r="P1597" t="s">
        <v>58</v>
      </c>
      <c r="Q1597" t="s">
        <v>60</v>
      </c>
    </row>
    <row r="1598" spans="1:18" x14ac:dyDescent="0.25">
      <c r="A1598" t="s">
        <v>43</v>
      </c>
      <c r="B1598" t="s">
        <v>38</v>
      </c>
      <c r="C1598" t="s">
        <v>52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62.457859999999997</v>
      </c>
      <c r="H1598">
        <v>57.166710000000002</v>
      </c>
      <c r="I1598">
        <v>91.326899999999995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21671</v>
      </c>
      <c r="P1598" t="s">
        <v>58</v>
      </c>
      <c r="Q1598" t="s">
        <v>60</v>
      </c>
    </row>
    <row r="1599" spans="1:18" x14ac:dyDescent="0.25">
      <c r="A1599" t="s">
        <v>30</v>
      </c>
      <c r="B1599" t="s">
        <v>38</v>
      </c>
      <c r="C1599" t="s">
        <v>47</v>
      </c>
      <c r="D1599" t="s">
        <v>57</v>
      </c>
      <c r="E1599">
        <v>20</v>
      </c>
      <c r="F1599" t="str">
        <f t="shared" si="24"/>
        <v>Average Per Ton1-in-10August Monthly System Peak Day100% Cycling20</v>
      </c>
      <c r="G1599">
        <v>0.52735710000000002</v>
      </c>
      <c r="H1599">
        <v>0.46076790000000001</v>
      </c>
      <c r="I1599">
        <v>81.849699999999999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9073</v>
      </c>
      <c r="P1599" t="s">
        <v>58</v>
      </c>
      <c r="Q1599" t="s">
        <v>60</v>
      </c>
      <c r="R1599" t="s">
        <v>66</v>
      </c>
    </row>
    <row r="1600" spans="1:18" x14ac:dyDescent="0.25">
      <c r="A1600" t="s">
        <v>28</v>
      </c>
      <c r="B1600" t="s">
        <v>38</v>
      </c>
      <c r="C1600" t="s">
        <v>47</v>
      </c>
      <c r="D1600" t="s">
        <v>57</v>
      </c>
      <c r="E1600">
        <v>20</v>
      </c>
      <c r="F1600" t="str">
        <f t="shared" si="24"/>
        <v>Average Per Premise1-in-10August Monthly System Peak Day100% Cycling20</v>
      </c>
      <c r="G1600">
        <v>2.368039</v>
      </c>
      <c r="H1600">
        <v>2.0690270000000002</v>
      </c>
      <c r="I1600">
        <v>81.849699999999999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9073</v>
      </c>
      <c r="P1600" t="s">
        <v>58</v>
      </c>
      <c r="Q1600" t="s">
        <v>60</v>
      </c>
      <c r="R1600" t="s">
        <v>66</v>
      </c>
    </row>
    <row r="1601" spans="1:18" x14ac:dyDescent="0.25">
      <c r="A1601" t="s">
        <v>29</v>
      </c>
      <c r="B1601" t="s">
        <v>38</v>
      </c>
      <c r="C1601" t="s">
        <v>47</v>
      </c>
      <c r="D1601" t="s">
        <v>57</v>
      </c>
      <c r="E1601">
        <v>20</v>
      </c>
      <c r="F1601" t="str">
        <f t="shared" si="24"/>
        <v>Average Per Device1-in-10August Monthly System Peak Day100% Cycling20</v>
      </c>
      <c r="G1601">
        <v>1.916612</v>
      </c>
      <c r="H1601">
        <v>1.6746019999999999</v>
      </c>
      <c r="I1601">
        <v>81.849699999999999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9073</v>
      </c>
      <c r="P1601" t="s">
        <v>58</v>
      </c>
      <c r="Q1601" t="s">
        <v>60</v>
      </c>
      <c r="R1601" t="s">
        <v>66</v>
      </c>
    </row>
    <row r="1602" spans="1:18" x14ac:dyDescent="0.25">
      <c r="A1602" t="s">
        <v>43</v>
      </c>
      <c r="B1602" t="s">
        <v>38</v>
      </c>
      <c r="C1602" t="s">
        <v>47</v>
      </c>
      <c r="D1602" t="s">
        <v>57</v>
      </c>
      <c r="E1602">
        <v>20</v>
      </c>
      <c r="F1602" t="str">
        <f t="shared" si="24"/>
        <v>Aggregate1-in-10August Monthly System Peak Day100% Cycling20</v>
      </c>
      <c r="G1602">
        <v>21.485209999999999</v>
      </c>
      <c r="H1602">
        <v>18.772279999999999</v>
      </c>
      <c r="I1602">
        <v>81.849699999999999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9073</v>
      </c>
      <c r="P1602" t="s">
        <v>58</v>
      </c>
      <c r="Q1602" t="s">
        <v>60</v>
      </c>
      <c r="R1602" t="s">
        <v>66</v>
      </c>
    </row>
    <row r="1603" spans="1:18" x14ac:dyDescent="0.25">
      <c r="A1603" t="s">
        <v>30</v>
      </c>
      <c r="B1603" t="s">
        <v>38</v>
      </c>
      <c r="C1603" t="s">
        <v>47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0.67738330000000002</v>
      </c>
      <c r="H1603">
        <v>0.62525850000000005</v>
      </c>
      <c r="I1603">
        <v>82.122600000000006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12598</v>
      </c>
      <c r="P1603" t="s">
        <v>58</v>
      </c>
      <c r="Q1603" t="s">
        <v>60</v>
      </c>
      <c r="R1603" t="s">
        <v>66</v>
      </c>
    </row>
    <row r="1604" spans="1:18" x14ac:dyDescent="0.25">
      <c r="A1604" t="s">
        <v>28</v>
      </c>
      <c r="B1604" t="s">
        <v>38</v>
      </c>
      <c r="C1604" t="s">
        <v>47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2.7716370000000001</v>
      </c>
      <c r="H1604">
        <v>2.5583589999999998</v>
      </c>
      <c r="I1604">
        <v>82.122600000000006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12598</v>
      </c>
      <c r="P1604" t="s">
        <v>58</v>
      </c>
      <c r="Q1604" t="s">
        <v>60</v>
      </c>
      <c r="R1604" t="s">
        <v>66</v>
      </c>
    </row>
    <row r="1605" spans="1:18" x14ac:dyDescent="0.25">
      <c r="A1605" t="s">
        <v>29</v>
      </c>
      <c r="B1605" t="s">
        <v>38</v>
      </c>
      <c r="C1605" t="s">
        <v>47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2.3749880000000001</v>
      </c>
      <c r="H1605">
        <v>2.1922320000000002</v>
      </c>
      <c r="I1605">
        <v>82.122600000000006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12598</v>
      </c>
      <c r="P1605" t="s">
        <v>58</v>
      </c>
      <c r="Q1605" t="s">
        <v>60</v>
      </c>
      <c r="R1605" t="s">
        <v>66</v>
      </c>
    </row>
    <row r="1606" spans="1:18" x14ac:dyDescent="0.25">
      <c r="A1606" t="s">
        <v>43</v>
      </c>
      <c r="B1606" t="s">
        <v>38</v>
      </c>
      <c r="C1606" t="s">
        <v>47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34.917079999999999</v>
      </c>
      <c r="H1606">
        <v>32.230200000000004</v>
      </c>
      <c r="I1606">
        <v>82.122600000000006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12598</v>
      </c>
      <c r="P1606" t="s">
        <v>58</v>
      </c>
      <c r="Q1606" t="s">
        <v>60</v>
      </c>
      <c r="R1606" t="s">
        <v>66</v>
      </c>
    </row>
    <row r="1607" spans="1:18" x14ac:dyDescent="0.25">
      <c r="A1607" t="s">
        <v>30</v>
      </c>
      <c r="B1607" t="s">
        <v>38</v>
      </c>
      <c r="C1607" t="s">
        <v>47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0.61456730000000004</v>
      </c>
      <c r="H1607">
        <v>0.5563863</v>
      </c>
      <c r="I1607">
        <v>82.008399999999995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21671</v>
      </c>
      <c r="P1607" t="s">
        <v>58</v>
      </c>
      <c r="Q1607" t="s">
        <v>60</v>
      </c>
    </row>
    <row r="1608" spans="1:18" x14ac:dyDescent="0.25">
      <c r="A1608" t="s">
        <v>28</v>
      </c>
      <c r="B1608" t="s">
        <v>38</v>
      </c>
      <c r="C1608" t="s">
        <v>47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2.6172010000000001</v>
      </c>
      <c r="H1608">
        <v>2.3694310000000001</v>
      </c>
      <c r="I1608">
        <v>82.008399999999995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21671</v>
      </c>
      <c r="P1608" t="s">
        <v>58</v>
      </c>
      <c r="Q1608" t="s">
        <v>60</v>
      </c>
    </row>
    <row r="1609" spans="1:18" x14ac:dyDescent="0.25">
      <c r="A1609" t="s">
        <v>29</v>
      </c>
      <c r="B1609" t="s">
        <v>38</v>
      </c>
      <c r="C1609" t="s">
        <v>47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2.1888459999999998</v>
      </c>
      <c r="H1609">
        <v>1.9816279999999999</v>
      </c>
      <c r="I1609">
        <v>82.008399999999995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21671</v>
      </c>
      <c r="P1609" t="s">
        <v>58</v>
      </c>
      <c r="Q1609" t="s">
        <v>60</v>
      </c>
    </row>
    <row r="1610" spans="1:18" x14ac:dyDescent="0.25">
      <c r="A1610" t="s">
        <v>43</v>
      </c>
      <c r="B1610" t="s">
        <v>38</v>
      </c>
      <c r="C1610" t="s">
        <v>47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56.717370000000003</v>
      </c>
      <c r="H1610">
        <v>51.347940000000001</v>
      </c>
      <c r="I1610">
        <v>82.008399999999995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21671</v>
      </c>
      <c r="P1610" t="s">
        <v>58</v>
      </c>
      <c r="Q1610" t="s">
        <v>60</v>
      </c>
    </row>
    <row r="1611" spans="1:18" x14ac:dyDescent="0.25">
      <c r="A1611" t="s">
        <v>30</v>
      </c>
      <c r="B1611" t="s">
        <v>38</v>
      </c>
      <c r="C1611" t="s">
        <v>37</v>
      </c>
      <c r="D1611" t="s">
        <v>57</v>
      </c>
      <c r="E1611">
        <v>20</v>
      </c>
      <c r="F1611" t="str">
        <f t="shared" si="25"/>
        <v>Average Per Ton1-in-10August Typical Event Day100% Cycling20</v>
      </c>
      <c r="G1611">
        <v>0.51072169999999995</v>
      </c>
      <c r="H1611">
        <v>0.44623309999999999</v>
      </c>
      <c r="I1611">
        <v>81.260499999999993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9073</v>
      </c>
      <c r="P1611" t="s">
        <v>58</v>
      </c>
      <c r="Q1611" t="s">
        <v>60</v>
      </c>
      <c r="R1611" t="s">
        <v>66</v>
      </c>
    </row>
    <row r="1612" spans="1:18" x14ac:dyDescent="0.25">
      <c r="A1612" t="s">
        <v>28</v>
      </c>
      <c r="B1612" t="s">
        <v>38</v>
      </c>
      <c r="C1612" t="s">
        <v>37</v>
      </c>
      <c r="D1612" t="s">
        <v>57</v>
      </c>
      <c r="E1612">
        <v>20</v>
      </c>
      <c r="F1612" t="str">
        <f t="shared" si="25"/>
        <v>Average Per Premise1-in-10August Typical Event Day100% Cycling20</v>
      </c>
      <c r="G1612">
        <v>2.293339</v>
      </c>
      <c r="H1612">
        <v>2.0037600000000002</v>
      </c>
      <c r="I1612">
        <v>81.260499999999993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9073</v>
      </c>
      <c r="P1612" t="s">
        <v>58</v>
      </c>
      <c r="Q1612" t="s">
        <v>60</v>
      </c>
      <c r="R1612" t="s">
        <v>66</v>
      </c>
    </row>
    <row r="1613" spans="1:18" x14ac:dyDescent="0.25">
      <c r="A1613" t="s">
        <v>29</v>
      </c>
      <c r="B1613" t="s">
        <v>38</v>
      </c>
      <c r="C1613" t="s">
        <v>37</v>
      </c>
      <c r="D1613" t="s">
        <v>57</v>
      </c>
      <c r="E1613">
        <v>20</v>
      </c>
      <c r="F1613" t="str">
        <f t="shared" si="25"/>
        <v>Average Per Device1-in-10August Typical Event Day100% Cycling20</v>
      </c>
      <c r="G1613">
        <v>1.856152</v>
      </c>
      <c r="H1613">
        <v>1.621777</v>
      </c>
      <c r="I1613">
        <v>81.260499999999993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9073</v>
      </c>
      <c r="P1613" t="s">
        <v>58</v>
      </c>
      <c r="Q1613" t="s">
        <v>60</v>
      </c>
      <c r="R1613" t="s">
        <v>66</v>
      </c>
    </row>
    <row r="1614" spans="1:18" x14ac:dyDescent="0.25">
      <c r="A1614" t="s">
        <v>43</v>
      </c>
      <c r="B1614" t="s">
        <v>38</v>
      </c>
      <c r="C1614" t="s">
        <v>37</v>
      </c>
      <c r="D1614" t="s">
        <v>57</v>
      </c>
      <c r="E1614">
        <v>20</v>
      </c>
      <c r="F1614" t="str">
        <f t="shared" si="25"/>
        <v>Aggregate1-in-10August Typical Event Day100% Cycling20</v>
      </c>
      <c r="G1614">
        <v>20.807469999999999</v>
      </c>
      <c r="H1614">
        <v>18.180119999999999</v>
      </c>
      <c r="I1614">
        <v>81.260499999999993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9073</v>
      </c>
      <c r="P1614" t="s">
        <v>58</v>
      </c>
      <c r="Q1614" t="s">
        <v>60</v>
      </c>
      <c r="R1614" t="s">
        <v>66</v>
      </c>
    </row>
    <row r="1615" spans="1:18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0.66555830000000005</v>
      </c>
      <c r="H1615">
        <v>0.61434339999999998</v>
      </c>
      <c r="I1615">
        <v>81.583799999999997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12598</v>
      </c>
      <c r="P1615" t="s">
        <v>58</v>
      </c>
      <c r="Q1615" t="s">
        <v>60</v>
      </c>
      <c r="R1615" t="s">
        <v>66</v>
      </c>
    </row>
    <row r="1616" spans="1:18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2.723252</v>
      </c>
      <c r="H1616">
        <v>2.5136970000000001</v>
      </c>
      <c r="I1616">
        <v>81.583799999999997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12598</v>
      </c>
      <c r="P1616" t="s">
        <v>58</v>
      </c>
      <c r="Q1616" t="s">
        <v>60</v>
      </c>
      <c r="R1616" t="s">
        <v>66</v>
      </c>
    </row>
    <row r="1617" spans="1:18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2.3335279999999998</v>
      </c>
      <c r="H1617">
        <v>2.1539630000000001</v>
      </c>
      <c r="I1617">
        <v>81.583799999999997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12598</v>
      </c>
      <c r="P1617" t="s">
        <v>58</v>
      </c>
      <c r="Q1617" t="s">
        <v>60</v>
      </c>
      <c r="R1617" t="s">
        <v>66</v>
      </c>
    </row>
    <row r="1618" spans="1:18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34.30753</v>
      </c>
      <c r="H1618">
        <v>31.667560000000002</v>
      </c>
      <c r="I1618">
        <v>81.583799999999997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12598</v>
      </c>
      <c r="P1618" t="s">
        <v>58</v>
      </c>
      <c r="Q1618" t="s">
        <v>60</v>
      </c>
      <c r="R1618" t="s">
        <v>66</v>
      </c>
    </row>
    <row r="1619" spans="1:18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0.60072820000000005</v>
      </c>
      <c r="H1619">
        <v>0.54395559999999998</v>
      </c>
      <c r="I1619">
        <v>81.448400000000007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21671</v>
      </c>
      <c r="P1619" t="s">
        <v>58</v>
      </c>
      <c r="Q1619" t="s">
        <v>60</v>
      </c>
    </row>
    <row r="1620" spans="1:18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2.5582660000000002</v>
      </c>
      <c r="H1620">
        <v>2.3164940000000001</v>
      </c>
      <c r="I1620">
        <v>81.448400000000007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21671</v>
      </c>
      <c r="P1620" t="s">
        <v>58</v>
      </c>
      <c r="Q1620" t="s">
        <v>60</v>
      </c>
    </row>
    <row r="1621" spans="1:18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2.1395559999999998</v>
      </c>
      <c r="H1621">
        <v>1.9373549999999999</v>
      </c>
      <c r="I1621">
        <v>81.448400000000007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21671</v>
      </c>
      <c r="P1621" t="s">
        <v>58</v>
      </c>
      <c r="Q1621" t="s">
        <v>60</v>
      </c>
    </row>
    <row r="1622" spans="1:18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55.440179999999998</v>
      </c>
      <c r="H1622">
        <v>50.200740000000003</v>
      </c>
      <c r="I1622">
        <v>81.448400000000007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21671</v>
      </c>
      <c r="P1622" t="s">
        <v>58</v>
      </c>
      <c r="Q1622" t="s">
        <v>60</v>
      </c>
    </row>
    <row r="1623" spans="1:18" x14ac:dyDescent="0.25">
      <c r="A1623" t="s">
        <v>30</v>
      </c>
      <c r="B1623" t="s">
        <v>38</v>
      </c>
      <c r="C1623" t="s">
        <v>48</v>
      </c>
      <c r="D1623" t="s">
        <v>57</v>
      </c>
      <c r="E1623">
        <v>20</v>
      </c>
      <c r="F1623" t="str">
        <f t="shared" si="25"/>
        <v>Average Per Ton1-in-10July Monthly System Peak Day100% Cycling20</v>
      </c>
      <c r="G1623">
        <v>0.51404879999999997</v>
      </c>
      <c r="H1623">
        <v>0.44914009999999999</v>
      </c>
      <c r="I1623">
        <v>80.928700000000006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9073</v>
      </c>
      <c r="P1623" t="s">
        <v>58</v>
      </c>
      <c r="Q1623" t="s">
        <v>60</v>
      </c>
      <c r="R1623" t="s">
        <v>67</v>
      </c>
    </row>
    <row r="1624" spans="1:18" x14ac:dyDescent="0.25">
      <c r="A1624" t="s">
        <v>28</v>
      </c>
      <c r="B1624" t="s">
        <v>38</v>
      </c>
      <c r="C1624" t="s">
        <v>48</v>
      </c>
      <c r="D1624" t="s">
        <v>57</v>
      </c>
      <c r="E1624">
        <v>20</v>
      </c>
      <c r="F1624" t="str">
        <f t="shared" si="25"/>
        <v>Average Per Premise1-in-10July Monthly System Peak Day100% Cycling20</v>
      </c>
      <c r="G1624">
        <v>2.3082790000000002</v>
      </c>
      <c r="H1624">
        <v>2.0168140000000001</v>
      </c>
      <c r="I1624">
        <v>80.928700000000006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9073</v>
      </c>
      <c r="P1624" t="s">
        <v>58</v>
      </c>
      <c r="Q1624" t="s">
        <v>60</v>
      </c>
      <c r="R1624" t="s">
        <v>67</v>
      </c>
    </row>
    <row r="1625" spans="1:18" x14ac:dyDescent="0.25">
      <c r="A1625" t="s">
        <v>29</v>
      </c>
      <c r="B1625" t="s">
        <v>38</v>
      </c>
      <c r="C1625" t="s">
        <v>48</v>
      </c>
      <c r="D1625" t="s">
        <v>57</v>
      </c>
      <c r="E1625">
        <v>20</v>
      </c>
      <c r="F1625" t="str">
        <f t="shared" si="25"/>
        <v>Average Per Device1-in-10July Monthly System Peak Day100% Cycling20</v>
      </c>
      <c r="G1625">
        <v>1.868244</v>
      </c>
      <c r="H1625">
        <v>1.632342</v>
      </c>
      <c r="I1625">
        <v>80.928700000000006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9073</v>
      </c>
      <c r="P1625" t="s">
        <v>58</v>
      </c>
      <c r="Q1625" t="s">
        <v>60</v>
      </c>
      <c r="R1625" t="s">
        <v>67</v>
      </c>
    </row>
    <row r="1626" spans="1:18" x14ac:dyDescent="0.25">
      <c r="A1626" t="s">
        <v>43</v>
      </c>
      <c r="B1626" t="s">
        <v>38</v>
      </c>
      <c r="C1626" t="s">
        <v>48</v>
      </c>
      <c r="D1626" t="s">
        <v>57</v>
      </c>
      <c r="E1626">
        <v>20</v>
      </c>
      <c r="F1626" t="str">
        <f t="shared" si="25"/>
        <v>Aggregate1-in-10July Monthly System Peak Day100% Cycling20</v>
      </c>
      <c r="G1626">
        <v>20.943020000000001</v>
      </c>
      <c r="H1626">
        <v>18.298549999999999</v>
      </c>
      <c r="I1626">
        <v>80.928700000000006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9073</v>
      </c>
      <c r="P1626" t="s">
        <v>58</v>
      </c>
      <c r="Q1626" t="s">
        <v>60</v>
      </c>
      <c r="R1626" t="s">
        <v>67</v>
      </c>
    </row>
    <row r="1627" spans="1:18" x14ac:dyDescent="0.25">
      <c r="A1627" t="s">
        <v>30</v>
      </c>
      <c r="B1627" t="s">
        <v>38</v>
      </c>
      <c r="C1627" t="s">
        <v>48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0.66709149999999995</v>
      </c>
      <c r="H1627">
        <v>0.61575869999999999</v>
      </c>
      <c r="I1627">
        <v>81.212000000000003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12598</v>
      </c>
      <c r="P1627" t="s">
        <v>58</v>
      </c>
      <c r="Q1627" t="s">
        <v>60</v>
      </c>
      <c r="R1627" t="s">
        <v>67</v>
      </c>
    </row>
    <row r="1628" spans="1:18" x14ac:dyDescent="0.25">
      <c r="A1628" t="s">
        <v>28</v>
      </c>
      <c r="B1628" t="s">
        <v>38</v>
      </c>
      <c r="C1628" t="s">
        <v>48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2.7295259999999999</v>
      </c>
      <c r="H1628">
        <v>2.5194879999999999</v>
      </c>
      <c r="I1628">
        <v>81.212000000000003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12598</v>
      </c>
      <c r="P1628" t="s">
        <v>58</v>
      </c>
      <c r="Q1628" t="s">
        <v>60</v>
      </c>
      <c r="R1628" t="s">
        <v>67</v>
      </c>
    </row>
    <row r="1629" spans="1:18" x14ac:dyDescent="0.25">
      <c r="A1629" t="s">
        <v>29</v>
      </c>
      <c r="B1629" t="s">
        <v>38</v>
      </c>
      <c r="C1629" t="s">
        <v>48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2.3389039999999999</v>
      </c>
      <c r="H1629">
        <v>2.158925</v>
      </c>
      <c r="I1629">
        <v>81.212000000000003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12598</v>
      </c>
      <c r="P1629" t="s">
        <v>58</v>
      </c>
      <c r="Q1629" t="s">
        <v>60</v>
      </c>
      <c r="R1629" t="s">
        <v>67</v>
      </c>
    </row>
    <row r="1630" spans="1:18" x14ac:dyDescent="0.25">
      <c r="A1630" t="s">
        <v>43</v>
      </c>
      <c r="B1630" t="s">
        <v>38</v>
      </c>
      <c r="C1630" t="s">
        <v>48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34.386569999999999</v>
      </c>
      <c r="H1630">
        <v>31.74051</v>
      </c>
      <c r="I1630">
        <v>81.212000000000003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12598</v>
      </c>
      <c r="P1630" t="s">
        <v>58</v>
      </c>
      <c r="Q1630" t="s">
        <v>60</v>
      </c>
      <c r="R1630" t="s">
        <v>67</v>
      </c>
    </row>
    <row r="1631" spans="1:18" x14ac:dyDescent="0.25">
      <c r="A1631" t="s">
        <v>30</v>
      </c>
      <c r="B1631" t="s">
        <v>38</v>
      </c>
      <c r="C1631" t="s">
        <v>48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0.60301249999999995</v>
      </c>
      <c r="H1631">
        <v>0.54599549999999997</v>
      </c>
      <c r="I1631">
        <v>81.093400000000003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21671</v>
      </c>
      <c r="P1631" t="s">
        <v>58</v>
      </c>
      <c r="Q1631" t="s">
        <v>60</v>
      </c>
    </row>
    <row r="1632" spans="1:18" x14ac:dyDescent="0.25">
      <c r="A1632" t="s">
        <v>28</v>
      </c>
      <c r="B1632" t="s">
        <v>38</v>
      </c>
      <c r="C1632" t="s">
        <v>48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2.5679940000000001</v>
      </c>
      <c r="H1632">
        <v>2.3251810000000002</v>
      </c>
      <c r="I1632">
        <v>81.093400000000003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21671</v>
      </c>
      <c r="P1632" t="s">
        <v>58</v>
      </c>
      <c r="Q1632" t="s">
        <v>60</v>
      </c>
    </row>
    <row r="1633" spans="1:18" x14ac:dyDescent="0.25">
      <c r="A1633" t="s">
        <v>29</v>
      </c>
      <c r="B1633" t="s">
        <v>38</v>
      </c>
      <c r="C1633" t="s">
        <v>48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2.1476920000000002</v>
      </c>
      <c r="H1633">
        <v>1.94462</v>
      </c>
      <c r="I1633">
        <v>81.093400000000003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21671</v>
      </c>
      <c r="P1633" t="s">
        <v>58</v>
      </c>
      <c r="Q1633" t="s">
        <v>60</v>
      </c>
    </row>
    <row r="1634" spans="1:18" x14ac:dyDescent="0.25">
      <c r="A1634" t="s">
        <v>43</v>
      </c>
      <c r="B1634" t="s">
        <v>38</v>
      </c>
      <c r="C1634" t="s">
        <v>48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55.651000000000003</v>
      </c>
      <c r="H1634">
        <v>50.38899</v>
      </c>
      <c r="I1634">
        <v>81.093400000000003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21671</v>
      </c>
      <c r="P1634" t="s">
        <v>58</v>
      </c>
      <c r="Q1634" t="s">
        <v>60</v>
      </c>
    </row>
    <row r="1635" spans="1:18" x14ac:dyDescent="0.25">
      <c r="A1635" t="s">
        <v>30</v>
      </c>
      <c r="B1635" t="s">
        <v>38</v>
      </c>
      <c r="C1635" t="s">
        <v>49</v>
      </c>
      <c r="D1635" t="s">
        <v>57</v>
      </c>
      <c r="E1635">
        <v>20</v>
      </c>
      <c r="F1635" t="str">
        <f t="shared" si="25"/>
        <v>Average Per Ton1-in-10June Monthly System Peak Day100% Cycling20</v>
      </c>
      <c r="G1635">
        <v>0.427481</v>
      </c>
      <c r="H1635">
        <v>0.37350309999999998</v>
      </c>
      <c r="I1635">
        <v>78.834800000000001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9073</v>
      </c>
      <c r="P1635" t="s">
        <v>58</v>
      </c>
      <c r="Q1635" t="s">
        <v>60</v>
      </c>
      <c r="R1635" t="s">
        <v>68</v>
      </c>
    </row>
    <row r="1636" spans="1:18" x14ac:dyDescent="0.25">
      <c r="A1636" t="s">
        <v>28</v>
      </c>
      <c r="B1636" t="s">
        <v>38</v>
      </c>
      <c r="C1636" t="s">
        <v>49</v>
      </c>
      <c r="D1636" t="s">
        <v>57</v>
      </c>
      <c r="E1636">
        <v>20</v>
      </c>
      <c r="F1636" t="str">
        <f t="shared" si="25"/>
        <v>Average Per Premise1-in-10June Monthly System Peak Day100% Cycling20</v>
      </c>
      <c r="G1636">
        <v>1.919556</v>
      </c>
      <c r="H1636">
        <v>1.6771739999999999</v>
      </c>
      <c r="I1636">
        <v>78.834800000000001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9073</v>
      </c>
      <c r="P1636" t="s">
        <v>58</v>
      </c>
      <c r="Q1636" t="s">
        <v>60</v>
      </c>
      <c r="R1636" t="s">
        <v>68</v>
      </c>
    </row>
    <row r="1637" spans="1:18" x14ac:dyDescent="0.25">
      <c r="A1637" t="s">
        <v>29</v>
      </c>
      <c r="B1637" t="s">
        <v>38</v>
      </c>
      <c r="C1637" t="s">
        <v>49</v>
      </c>
      <c r="D1637" t="s">
        <v>57</v>
      </c>
      <c r="E1637">
        <v>20</v>
      </c>
      <c r="F1637" t="str">
        <f t="shared" si="25"/>
        <v>Average Per Device1-in-10June Monthly System Peak Day100% Cycling20</v>
      </c>
      <c r="G1637">
        <v>1.553625</v>
      </c>
      <c r="H1637">
        <v>1.3574489999999999</v>
      </c>
      <c r="I1637">
        <v>78.834800000000001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9073</v>
      </c>
      <c r="P1637" t="s">
        <v>58</v>
      </c>
      <c r="Q1637" t="s">
        <v>60</v>
      </c>
      <c r="R1637" t="s">
        <v>68</v>
      </c>
    </row>
    <row r="1638" spans="1:18" x14ac:dyDescent="0.25">
      <c r="A1638" t="s">
        <v>43</v>
      </c>
      <c r="B1638" t="s">
        <v>38</v>
      </c>
      <c r="C1638" t="s">
        <v>49</v>
      </c>
      <c r="D1638" t="s">
        <v>57</v>
      </c>
      <c r="E1638">
        <v>20</v>
      </c>
      <c r="F1638" t="str">
        <f t="shared" si="25"/>
        <v>Aggregate1-in-10June Monthly System Peak Day100% Cycling20</v>
      </c>
      <c r="G1638">
        <v>17.416129999999999</v>
      </c>
      <c r="H1638">
        <v>15.217000000000001</v>
      </c>
      <c r="I1638">
        <v>78.834800000000001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9073</v>
      </c>
      <c r="P1638" t="s">
        <v>58</v>
      </c>
      <c r="Q1638" t="s">
        <v>60</v>
      </c>
      <c r="R1638" t="s">
        <v>68</v>
      </c>
    </row>
    <row r="1639" spans="1:18" x14ac:dyDescent="0.25">
      <c r="A1639" t="s">
        <v>30</v>
      </c>
      <c r="B1639" t="s">
        <v>38</v>
      </c>
      <c r="C1639" t="s">
        <v>49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0.60024960000000005</v>
      </c>
      <c r="H1639">
        <v>0.55406029999999995</v>
      </c>
      <c r="I1639">
        <v>79.288700000000006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12598</v>
      </c>
      <c r="P1639" t="s">
        <v>58</v>
      </c>
      <c r="Q1639" t="s">
        <v>60</v>
      </c>
      <c r="R1639" t="s">
        <v>68</v>
      </c>
    </row>
    <row r="1640" spans="1:18" x14ac:dyDescent="0.25">
      <c r="A1640" t="s">
        <v>28</v>
      </c>
      <c r="B1640" t="s">
        <v>38</v>
      </c>
      <c r="C1640" t="s">
        <v>49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2.4560300000000002</v>
      </c>
      <c r="H1640">
        <v>2.2670379999999999</v>
      </c>
      <c r="I1640">
        <v>79.288700000000006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12598</v>
      </c>
      <c r="P1640" t="s">
        <v>58</v>
      </c>
      <c r="Q1640" t="s">
        <v>60</v>
      </c>
      <c r="R1640" t="s">
        <v>68</v>
      </c>
    </row>
    <row r="1641" spans="1:18" x14ac:dyDescent="0.25">
      <c r="A1641" t="s">
        <v>29</v>
      </c>
      <c r="B1641" t="s">
        <v>38</v>
      </c>
      <c r="C1641" t="s">
        <v>49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2.1045479999999999</v>
      </c>
      <c r="H1641">
        <v>1.9426030000000001</v>
      </c>
      <c r="I1641">
        <v>79.288700000000006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12598</v>
      </c>
      <c r="P1641" t="s">
        <v>58</v>
      </c>
      <c r="Q1641" t="s">
        <v>60</v>
      </c>
      <c r="R1641" t="s">
        <v>68</v>
      </c>
    </row>
    <row r="1642" spans="1:18" x14ac:dyDescent="0.25">
      <c r="A1642" t="s">
        <v>43</v>
      </c>
      <c r="B1642" t="s">
        <v>38</v>
      </c>
      <c r="C1642" t="s">
        <v>49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30.94107</v>
      </c>
      <c r="H1642">
        <v>28.56015</v>
      </c>
      <c r="I1642">
        <v>79.288700000000006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12598</v>
      </c>
      <c r="P1642" t="s">
        <v>58</v>
      </c>
      <c r="Q1642" t="s">
        <v>60</v>
      </c>
      <c r="R1642" t="s">
        <v>68</v>
      </c>
    </row>
    <row r="1643" spans="1:18" x14ac:dyDescent="0.25">
      <c r="A1643" t="s">
        <v>30</v>
      </c>
      <c r="B1643" t="s">
        <v>38</v>
      </c>
      <c r="C1643" t="s">
        <v>49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0.52791140000000003</v>
      </c>
      <c r="H1643">
        <v>0.47846100000000003</v>
      </c>
      <c r="I1643">
        <v>79.098600000000005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21671</v>
      </c>
      <c r="P1643" t="s">
        <v>58</v>
      </c>
      <c r="Q1643" t="s">
        <v>60</v>
      </c>
    </row>
    <row r="1644" spans="1:18" x14ac:dyDescent="0.25">
      <c r="A1644" t="s">
        <v>28</v>
      </c>
      <c r="B1644" t="s">
        <v>38</v>
      </c>
      <c r="C1644" t="s">
        <v>49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2.2481680000000002</v>
      </c>
      <c r="H1644">
        <v>2.0375779999999999</v>
      </c>
      <c r="I1644">
        <v>79.098600000000005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21671</v>
      </c>
      <c r="P1644" t="s">
        <v>58</v>
      </c>
      <c r="Q1644" t="s">
        <v>60</v>
      </c>
    </row>
    <row r="1645" spans="1:18" x14ac:dyDescent="0.25">
      <c r="A1645" t="s">
        <v>29</v>
      </c>
      <c r="B1645" t="s">
        <v>38</v>
      </c>
      <c r="C1645" t="s">
        <v>49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1.880212</v>
      </c>
      <c r="H1645">
        <v>1.704089</v>
      </c>
      <c r="I1645">
        <v>79.098600000000005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21671</v>
      </c>
      <c r="P1645" t="s">
        <v>58</v>
      </c>
      <c r="Q1645" t="s">
        <v>60</v>
      </c>
    </row>
    <row r="1646" spans="1:18" x14ac:dyDescent="0.25">
      <c r="A1646" t="s">
        <v>43</v>
      </c>
      <c r="B1646" t="s">
        <v>38</v>
      </c>
      <c r="C1646" t="s">
        <v>49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48.720039999999997</v>
      </c>
      <c r="H1646">
        <v>44.156350000000003</v>
      </c>
      <c r="I1646">
        <v>79.098600000000005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21671</v>
      </c>
      <c r="P1646" t="s">
        <v>58</v>
      </c>
      <c r="Q1646" t="s">
        <v>60</v>
      </c>
    </row>
    <row r="1647" spans="1:18" x14ac:dyDescent="0.25">
      <c r="A1647" t="s">
        <v>30</v>
      </c>
      <c r="B1647" t="s">
        <v>38</v>
      </c>
      <c r="C1647" t="s">
        <v>50</v>
      </c>
      <c r="D1647" t="s">
        <v>57</v>
      </c>
      <c r="E1647">
        <v>20</v>
      </c>
      <c r="F1647" t="str">
        <f t="shared" si="25"/>
        <v>Average Per Ton1-in-10May Monthly System Peak Day100% Cycling20</v>
      </c>
      <c r="G1647">
        <v>0.47433399999999998</v>
      </c>
      <c r="H1647">
        <v>0.41444009999999998</v>
      </c>
      <c r="I1647">
        <v>79.678700000000006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9073</v>
      </c>
      <c r="P1647" t="s">
        <v>58</v>
      </c>
      <c r="Q1647" t="s">
        <v>60</v>
      </c>
      <c r="R1647" t="s">
        <v>69</v>
      </c>
    </row>
    <row r="1648" spans="1:18" x14ac:dyDescent="0.25">
      <c r="A1648" t="s">
        <v>28</v>
      </c>
      <c r="B1648" t="s">
        <v>38</v>
      </c>
      <c r="C1648" t="s">
        <v>50</v>
      </c>
      <c r="D1648" t="s">
        <v>57</v>
      </c>
      <c r="E1648">
        <v>20</v>
      </c>
      <c r="F1648" t="str">
        <f t="shared" si="25"/>
        <v>Average Per Premise1-in-10May Monthly System Peak Day100% Cycling20</v>
      </c>
      <c r="G1648">
        <v>2.1299440000000001</v>
      </c>
      <c r="H1648">
        <v>1.860997</v>
      </c>
      <c r="I1648">
        <v>79.678700000000006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9073</v>
      </c>
      <c r="P1648" t="s">
        <v>58</v>
      </c>
      <c r="Q1648" t="s">
        <v>60</v>
      </c>
      <c r="R1648" t="s">
        <v>69</v>
      </c>
    </row>
    <row r="1649" spans="1:18" x14ac:dyDescent="0.25">
      <c r="A1649" t="s">
        <v>29</v>
      </c>
      <c r="B1649" t="s">
        <v>38</v>
      </c>
      <c r="C1649" t="s">
        <v>50</v>
      </c>
      <c r="D1649" t="s">
        <v>57</v>
      </c>
      <c r="E1649">
        <v>20</v>
      </c>
      <c r="F1649" t="str">
        <f t="shared" si="25"/>
        <v>Average Per Device1-in-10May Monthly System Peak Day100% Cycling20</v>
      </c>
      <c r="G1649">
        <v>1.7239059999999999</v>
      </c>
      <c r="H1649">
        <v>1.506229</v>
      </c>
      <c r="I1649">
        <v>79.678700000000006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9073</v>
      </c>
      <c r="P1649" t="s">
        <v>58</v>
      </c>
      <c r="Q1649" t="s">
        <v>60</v>
      </c>
      <c r="R1649" t="s">
        <v>69</v>
      </c>
    </row>
    <row r="1650" spans="1:18" x14ac:dyDescent="0.25">
      <c r="A1650" t="s">
        <v>43</v>
      </c>
      <c r="B1650" t="s">
        <v>38</v>
      </c>
      <c r="C1650" t="s">
        <v>50</v>
      </c>
      <c r="D1650" t="s">
        <v>57</v>
      </c>
      <c r="E1650">
        <v>20</v>
      </c>
      <c r="F1650" t="str">
        <f t="shared" si="25"/>
        <v>Aggregate1-in-10May Monthly System Peak Day100% Cycling20</v>
      </c>
      <c r="G1650">
        <v>19.32499</v>
      </c>
      <c r="H1650">
        <v>16.884830000000001</v>
      </c>
      <c r="I1650">
        <v>79.678700000000006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9073</v>
      </c>
      <c r="P1650" t="s">
        <v>58</v>
      </c>
      <c r="Q1650" t="s">
        <v>60</v>
      </c>
      <c r="R1650" t="s">
        <v>69</v>
      </c>
    </row>
    <row r="1651" spans="1:18" x14ac:dyDescent="0.25">
      <c r="A1651" t="s">
        <v>30</v>
      </c>
      <c r="B1651" t="s">
        <v>38</v>
      </c>
      <c r="C1651" t="s">
        <v>50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0.63585480000000005</v>
      </c>
      <c r="H1651">
        <v>0.58692569999999999</v>
      </c>
      <c r="I1651">
        <v>79.962000000000003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12598</v>
      </c>
      <c r="P1651" t="s">
        <v>58</v>
      </c>
      <c r="Q1651" t="s">
        <v>60</v>
      </c>
      <c r="R1651" t="s">
        <v>69</v>
      </c>
    </row>
    <row r="1652" spans="1:18" x14ac:dyDescent="0.25">
      <c r="A1652" t="s">
        <v>28</v>
      </c>
      <c r="B1652" t="s">
        <v>38</v>
      </c>
      <c r="C1652" t="s">
        <v>50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2.601715</v>
      </c>
      <c r="H1652">
        <v>2.401513</v>
      </c>
      <c r="I1652">
        <v>79.962000000000003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12598</v>
      </c>
      <c r="P1652" t="s">
        <v>58</v>
      </c>
      <c r="Q1652" t="s">
        <v>60</v>
      </c>
      <c r="R1652" t="s">
        <v>69</v>
      </c>
    </row>
    <row r="1653" spans="1:18" x14ac:dyDescent="0.25">
      <c r="A1653" t="s">
        <v>29</v>
      </c>
      <c r="B1653" t="s">
        <v>38</v>
      </c>
      <c r="C1653" t="s">
        <v>50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2.229384</v>
      </c>
      <c r="H1653">
        <v>2.057833</v>
      </c>
      <c r="I1653">
        <v>79.962000000000003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12598</v>
      </c>
      <c r="P1653" t="s">
        <v>58</v>
      </c>
      <c r="Q1653" t="s">
        <v>60</v>
      </c>
      <c r="R1653" t="s">
        <v>69</v>
      </c>
    </row>
    <row r="1654" spans="1:18" x14ac:dyDescent="0.25">
      <c r="A1654" t="s">
        <v>43</v>
      </c>
      <c r="B1654" t="s">
        <v>38</v>
      </c>
      <c r="C1654" t="s">
        <v>50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32.776409999999998</v>
      </c>
      <c r="H1654">
        <v>30.254259999999999</v>
      </c>
      <c r="I1654">
        <v>79.962000000000003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12598</v>
      </c>
      <c r="P1654" t="s">
        <v>58</v>
      </c>
      <c r="Q1654" t="s">
        <v>60</v>
      </c>
      <c r="R1654" t="s">
        <v>69</v>
      </c>
    </row>
    <row r="1655" spans="1:18" x14ac:dyDescent="0.25">
      <c r="A1655" t="s">
        <v>30</v>
      </c>
      <c r="B1655" t="s">
        <v>38</v>
      </c>
      <c r="C1655" t="s">
        <v>50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0.56822609999999996</v>
      </c>
      <c r="H1655">
        <v>0.514706</v>
      </c>
      <c r="I1655">
        <v>79.843400000000003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21671</v>
      </c>
      <c r="P1655" t="s">
        <v>58</v>
      </c>
      <c r="Q1655" t="s">
        <v>60</v>
      </c>
    </row>
    <row r="1656" spans="1:18" x14ac:dyDescent="0.25">
      <c r="A1656" t="s">
        <v>28</v>
      </c>
      <c r="B1656" t="s">
        <v>38</v>
      </c>
      <c r="C1656" t="s">
        <v>50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2.4198520000000001</v>
      </c>
      <c r="H1656">
        <v>2.1919309999999999</v>
      </c>
      <c r="I1656">
        <v>79.843400000000003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21671</v>
      </c>
      <c r="P1656" t="s">
        <v>58</v>
      </c>
      <c r="Q1656" t="s">
        <v>60</v>
      </c>
    </row>
    <row r="1657" spans="1:18" x14ac:dyDescent="0.25">
      <c r="A1657" t="s">
        <v>29</v>
      </c>
      <c r="B1657" t="s">
        <v>38</v>
      </c>
      <c r="C1657" t="s">
        <v>50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2.0237970000000001</v>
      </c>
      <c r="H1657">
        <v>1.8331789999999999</v>
      </c>
      <c r="I1657">
        <v>79.843400000000003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21671</v>
      </c>
      <c r="P1657" t="s">
        <v>58</v>
      </c>
      <c r="Q1657" t="s">
        <v>60</v>
      </c>
    </row>
    <row r="1658" spans="1:18" x14ac:dyDescent="0.25">
      <c r="A1658" t="s">
        <v>43</v>
      </c>
      <c r="B1658" t="s">
        <v>38</v>
      </c>
      <c r="C1658" t="s">
        <v>50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52.440620000000003</v>
      </c>
      <c r="H1658">
        <v>47.501339999999999</v>
      </c>
      <c r="I1658">
        <v>79.843400000000003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21671</v>
      </c>
      <c r="P1658" t="s">
        <v>58</v>
      </c>
      <c r="Q1658" t="s">
        <v>60</v>
      </c>
    </row>
    <row r="1659" spans="1:18" x14ac:dyDescent="0.25">
      <c r="A1659" t="s">
        <v>30</v>
      </c>
      <c r="B1659" t="s">
        <v>38</v>
      </c>
      <c r="C1659" t="s">
        <v>51</v>
      </c>
      <c r="D1659" t="s">
        <v>57</v>
      </c>
      <c r="E1659">
        <v>20</v>
      </c>
      <c r="F1659" t="str">
        <f t="shared" si="25"/>
        <v>Average Per Ton1-in-10October Monthly System Peak Day100% Cycling20</v>
      </c>
      <c r="G1659">
        <v>0.4805391</v>
      </c>
      <c r="H1659">
        <v>0.4198616</v>
      </c>
      <c r="I1659">
        <v>79.498900000000006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9073</v>
      </c>
      <c r="P1659" t="s">
        <v>58</v>
      </c>
      <c r="Q1659" t="s">
        <v>60</v>
      </c>
      <c r="R1659" t="s">
        <v>70</v>
      </c>
    </row>
    <row r="1660" spans="1:18" x14ac:dyDescent="0.25">
      <c r="A1660" t="s">
        <v>28</v>
      </c>
      <c r="B1660" t="s">
        <v>38</v>
      </c>
      <c r="C1660" t="s">
        <v>51</v>
      </c>
      <c r="D1660" t="s">
        <v>57</v>
      </c>
      <c r="E1660">
        <v>20</v>
      </c>
      <c r="F1660" t="str">
        <f t="shared" si="25"/>
        <v>Average Per Premise1-in-10October Monthly System Peak Day100% Cycling20</v>
      </c>
      <c r="G1660">
        <v>2.1578080000000002</v>
      </c>
      <c r="H1660">
        <v>1.8853420000000001</v>
      </c>
      <c r="I1660">
        <v>79.498900000000006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9073</v>
      </c>
      <c r="P1660" t="s">
        <v>58</v>
      </c>
      <c r="Q1660" t="s">
        <v>60</v>
      </c>
      <c r="R1660" t="s">
        <v>70</v>
      </c>
    </row>
    <row r="1661" spans="1:18" x14ac:dyDescent="0.25">
      <c r="A1661" t="s">
        <v>29</v>
      </c>
      <c r="B1661" t="s">
        <v>38</v>
      </c>
      <c r="C1661" t="s">
        <v>51</v>
      </c>
      <c r="D1661" t="s">
        <v>57</v>
      </c>
      <c r="E1661">
        <v>20</v>
      </c>
      <c r="F1661" t="str">
        <f t="shared" si="25"/>
        <v>Average Per Device1-in-10October Monthly System Peak Day100% Cycling20</v>
      </c>
      <c r="G1661">
        <v>1.7464580000000001</v>
      </c>
      <c r="H1661">
        <v>1.525933</v>
      </c>
      <c r="I1661">
        <v>79.498900000000006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9073</v>
      </c>
      <c r="P1661" t="s">
        <v>58</v>
      </c>
      <c r="Q1661" t="s">
        <v>60</v>
      </c>
      <c r="R1661" t="s">
        <v>70</v>
      </c>
    </row>
    <row r="1662" spans="1:18" x14ac:dyDescent="0.25">
      <c r="A1662" t="s">
        <v>43</v>
      </c>
      <c r="B1662" t="s">
        <v>38</v>
      </c>
      <c r="C1662" t="s">
        <v>51</v>
      </c>
      <c r="D1662" t="s">
        <v>57</v>
      </c>
      <c r="E1662">
        <v>20</v>
      </c>
      <c r="F1662" t="str">
        <f t="shared" si="25"/>
        <v>Aggregate1-in-10October Monthly System Peak Day100% Cycling20</v>
      </c>
      <c r="G1662">
        <v>19.57779</v>
      </c>
      <c r="H1662">
        <v>17.105709999999998</v>
      </c>
      <c r="I1662">
        <v>79.498900000000006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9073</v>
      </c>
      <c r="P1662" t="s">
        <v>58</v>
      </c>
      <c r="Q1662" t="s">
        <v>60</v>
      </c>
      <c r="R1662" t="s">
        <v>70</v>
      </c>
    </row>
    <row r="1663" spans="1:18" x14ac:dyDescent="0.25">
      <c r="A1663" t="s">
        <v>30</v>
      </c>
      <c r="B1663" t="s">
        <v>38</v>
      </c>
      <c r="C1663" t="s">
        <v>51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0.64147010000000004</v>
      </c>
      <c r="H1663">
        <v>0.59210879999999999</v>
      </c>
      <c r="I1663">
        <v>79.499399999999994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12598</v>
      </c>
      <c r="P1663" t="s">
        <v>58</v>
      </c>
      <c r="Q1663" t="s">
        <v>60</v>
      </c>
      <c r="R1663" t="s">
        <v>70</v>
      </c>
    </row>
    <row r="1664" spans="1:18" x14ac:dyDescent="0.25">
      <c r="A1664" t="s">
        <v>28</v>
      </c>
      <c r="B1664" t="s">
        <v>38</v>
      </c>
      <c r="C1664" t="s">
        <v>51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2.6246909999999999</v>
      </c>
      <c r="H1664">
        <v>2.4227210000000001</v>
      </c>
      <c r="I1664">
        <v>79.499399999999994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12598</v>
      </c>
      <c r="P1664" t="s">
        <v>58</v>
      </c>
      <c r="Q1664" t="s">
        <v>60</v>
      </c>
      <c r="R1664" t="s">
        <v>70</v>
      </c>
    </row>
    <row r="1665" spans="1:18" x14ac:dyDescent="0.25">
      <c r="A1665" t="s">
        <v>29</v>
      </c>
      <c r="B1665" t="s">
        <v>38</v>
      </c>
      <c r="C1665" t="s">
        <v>51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2.249072</v>
      </c>
      <c r="H1665">
        <v>2.076006</v>
      </c>
      <c r="I1665">
        <v>79.499399999999994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12598</v>
      </c>
      <c r="P1665" t="s">
        <v>58</v>
      </c>
      <c r="Q1665" t="s">
        <v>60</v>
      </c>
      <c r="R1665" t="s">
        <v>70</v>
      </c>
    </row>
    <row r="1666" spans="1:18" x14ac:dyDescent="0.25">
      <c r="A1666" t="s">
        <v>43</v>
      </c>
      <c r="B1666" t="s">
        <v>38</v>
      </c>
      <c r="C1666" t="s">
        <v>51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33.065860000000001</v>
      </c>
      <c r="H1666">
        <v>30.521429999999999</v>
      </c>
      <c r="I1666">
        <v>79.499399999999994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12598</v>
      </c>
      <c r="P1666" t="s">
        <v>58</v>
      </c>
      <c r="Q1666" t="s">
        <v>60</v>
      </c>
      <c r="R1666" t="s">
        <v>70</v>
      </c>
    </row>
    <row r="1667" spans="1:18" x14ac:dyDescent="0.25">
      <c r="A1667" t="s">
        <v>30</v>
      </c>
      <c r="B1667" t="s">
        <v>38</v>
      </c>
      <c r="C1667" t="s">
        <v>51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0.5740883</v>
      </c>
      <c r="H1667">
        <v>0.51998889999999998</v>
      </c>
      <c r="I1667">
        <v>79.499200000000002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21671</v>
      </c>
      <c r="P1667" t="s">
        <v>58</v>
      </c>
      <c r="Q1667" t="s">
        <v>60</v>
      </c>
    </row>
    <row r="1668" spans="1:18" x14ac:dyDescent="0.25">
      <c r="A1668" t="s">
        <v>28</v>
      </c>
      <c r="B1668" t="s">
        <v>38</v>
      </c>
      <c r="C1668" t="s">
        <v>51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2.444817</v>
      </c>
      <c r="H1668">
        <v>2.214429</v>
      </c>
      <c r="I1668">
        <v>79.499200000000002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21671</v>
      </c>
      <c r="P1668" t="s">
        <v>58</v>
      </c>
      <c r="Q1668" t="s">
        <v>60</v>
      </c>
    </row>
    <row r="1669" spans="1:18" x14ac:dyDescent="0.25">
      <c r="A1669" t="s">
        <v>29</v>
      </c>
      <c r="B1669" t="s">
        <v>38</v>
      </c>
      <c r="C1669" t="s">
        <v>51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2.0446759999999999</v>
      </c>
      <c r="H1669">
        <v>1.8519950000000001</v>
      </c>
      <c r="I1669">
        <v>79.499200000000002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21671</v>
      </c>
      <c r="P1669" t="s">
        <v>58</v>
      </c>
      <c r="Q1669" t="s">
        <v>60</v>
      </c>
    </row>
    <row r="1670" spans="1:18" x14ac:dyDescent="0.25">
      <c r="A1670" t="s">
        <v>43</v>
      </c>
      <c r="B1670" t="s">
        <v>38</v>
      </c>
      <c r="C1670" t="s">
        <v>51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52.981630000000003</v>
      </c>
      <c r="H1670">
        <v>47.988889999999998</v>
      </c>
      <c r="I1670">
        <v>79.499200000000002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21671</v>
      </c>
      <c r="P1670" t="s">
        <v>58</v>
      </c>
      <c r="Q1670" t="s">
        <v>60</v>
      </c>
    </row>
    <row r="1671" spans="1:18" x14ac:dyDescent="0.25">
      <c r="A1671" t="s">
        <v>30</v>
      </c>
      <c r="B1671" t="s">
        <v>38</v>
      </c>
      <c r="C1671" t="s">
        <v>52</v>
      </c>
      <c r="D1671" t="s">
        <v>57</v>
      </c>
      <c r="E1671">
        <v>20</v>
      </c>
      <c r="F1671" t="str">
        <f t="shared" si="26"/>
        <v>Average Per Ton1-in-10September Monthly System Peak Day100% Cycling20</v>
      </c>
      <c r="G1671">
        <v>0.57399999999999995</v>
      </c>
      <c r="H1671">
        <v>0.50152129999999995</v>
      </c>
      <c r="I1671">
        <v>83.428700000000006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9073</v>
      </c>
      <c r="P1671" t="s">
        <v>58</v>
      </c>
      <c r="Q1671" t="s">
        <v>60</v>
      </c>
      <c r="R1671" t="s">
        <v>71</v>
      </c>
    </row>
    <row r="1672" spans="1:18" x14ac:dyDescent="0.25">
      <c r="A1672" t="s">
        <v>28</v>
      </c>
      <c r="B1672" t="s">
        <v>38</v>
      </c>
      <c r="C1672" t="s">
        <v>52</v>
      </c>
      <c r="D1672" t="s">
        <v>57</v>
      </c>
      <c r="E1672">
        <v>20</v>
      </c>
      <c r="F1672" t="str">
        <f t="shared" si="26"/>
        <v>Average Per Premise1-in-10September Monthly System Peak Day100% Cycling20</v>
      </c>
      <c r="G1672">
        <v>2.577483</v>
      </c>
      <c r="H1672">
        <v>2.2520259999999999</v>
      </c>
      <c r="I1672">
        <v>83.428700000000006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9073</v>
      </c>
      <c r="P1672" t="s">
        <v>58</v>
      </c>
      <c r="Q1672" t="s">
        <v>60</v>
      </c>
      <c r="R1672" t="s">
        <v>71</v>
      </c>
    </row>
    <row r="1673" spans="1:18" x14ac:dyDescent="0.25">
      <c r="A1673" t="s">
        <v>29</v>
      </c>
      <c r="B1673" t="s">
        <v>38</v>
      </c>
      <c r="C1673" t="s">
        <v>52</v>
      </c>
      <c r="D1673" t="s">
        <v>57</v>
      </c>
      <c r="E1673">
        <v>20</v>
      </c>
      <c r="F1673" t="str">
        <f t="shared" si="26"/>
        <v>Average Per Device1-in-10September Monthly System Peak Day100% Cycling20</v>
      </c>
      <c r="G1673">
        <v>2.0861290000000001</v>
      </c>
      <c r="H1673">
        <v>1.8227150000000001</v>
      </c>
      <c r="I1673">
        <v>83.428700000000006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9073</v>
      </c>
      <c r="P1673" t="s">
        <v>58</v>
      </c>
      <c r="Q1673" t="s">
        <v>60</v>
      </c>
      <c r="R1673" t="s">
        <v>71</v>
      </c>
    </row>
    <row r="1674" spans="1:18" x14ac:dyDescent="0.25">
      <c r="A1674" t="s">
        <v>43</v>
      </c>
      <c r="B1674" t="s">
        <v>38</v>
      </c>
      <c r="C1674" t="s">
        <v>52</v>
      </c>
      <c r="D1674" t="s">
        <v>57</v>
      </c>
      <c r="E1674">
        <v>20</v>
      </c>
      <c r="F1674" t="str">
        <f t="shared" si="26"/>
        <v>Aggregate1-in-10September Monthly System Peak Day100% Cycling20</v>
      </c>
      <c r="G1674">
        <v>23.38551</v>
      </c>
      <c r="H1674">
        <v>20.43263</v>
      </c>
      <c r="I1674">
        <v>83.428700000000006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9073</v>
      </c>
      <c r="P1674" t="s">
        <v>58</v>
      </c>
      <c r="Q1674" t="s">
        <v>60</v>
      </c>
      <c r="R1674" t="s">
        <v>71</v>
      </c>
    </row>
    <row r="1675" spans="1:18" x14ac:dyDescent="0.25">
      <c r="A1675" t="s">
        <v>30</v>
      </c>
      <c r="B1675" t="s">
        <v>38</v>
      </c>
      <c r="C1675" t="s">
        <v>52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0.7175087</v>
      </c>
      <c r="H1675">
        <v>0.6622962</v>
      </c>
      <c r="I1675">
        <v>83.712000000000003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12598</v>
      </c>
      <c r="P1675" t="s">
        <v>58</v>
      </c>
      <c r="Q1675" t="s">
        <v>60</v>
      </c>
      <c r="R1675" t="s">
        <v>71</v>
      </c>
    </row>
    <row r="1676" spans="1:18" x14ac:dyDescent="0.25">
      <c r="A1676" t="s">
        <v>28</v>
      </c>
      <c r="B1676" t="s">
        <v>38</v>
      </c>
      <c r="C1676" t="s">
        <v>52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2.9358170000000001</v>
      </c>
      <c r="H1676">
        <v>2.709905</v>
      </c>
      <c r="I1676">
        <v>83.712000000000003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12598</v>
      </c>
      <c r="P1676" t="s">
        <v>58</v>
      </c>
      <c r="Q1676" t="s">
        <v>60</v>
      </c>
      <c r="R1676" t="s">
        <v>71</v>
      </c>
    </row>
    <row r="1677" spans="1:18" x14ac:dyDescent="0.25">
      <c r="A1677" t="s">
        <v>29</v>
      </c>
      <c r="B1677" t="s">
        <v>38</v>
      </c>
      <c r="C1677" t="s">
        <v>52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2.515673</v>
      </c>
      <c r="H1677">
        <v>2.3220909999999999</v>
      </c>
      <c r="I1677">
        <v>83.712000000000003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12598</v>
      </c>
      <c r="P1677" t="s">
        <v>58</v>
      </c>
      <c r="Q1677" t="s">
        <v>60</v>
      </c>
      <c r="R1677" t="s">
        <v>71</v>
      </c>
    </row>
    <row r="1678" spans="1:18" x14ac:dyDescent="0.25">
      <c r="A1678" t="s">
        <v>43</v>
      </c>
      <c r="B1678" t="s">
        <v>38</v>
      </c>
      <c r="C1678" t="s">
        <v>52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36.985419999999998</v>
      </c>
      <c r="H1678">
        <v>34.139389999999999</v>
      </c>
      <c r="I1678">
        <v>83.712000000000003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12598</v>
      </c>
      <c r="P1678" t="s">
        <v>58</v>
      </c>
      <c r="Q1678" t="s">
        <v>60</v>
      </c>
      <c r="R1678" t="s">
        <v>71</v>
      </c>
    </row>
    <row r="1679" spans="1:18" x14ac:dyDescent="0.25">
      <c r="A1679" t="s">
        <v>30</v>
      </c>
      <c r="B1679" t="s">
        <v>38</v>
      </c>
      <c r="C1679" t="s">
        <v>52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0.65742160000000005</v>
      </c>
      <c r="H1679">
        <v>0.59497979999999995</v>
      </c>
      <c r="I1679">
        <v>83.593400000000003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21671</v>
      </c>
      <c r="P1679" t="s">
        <v>58</v>
      </c>
      <c r="Q1679" t="s">
        <v>60</v>
      </c>
    </row>
    <row r="1680" spans="1:18" x14ac:dyDescent="0.25">
      <c r="A1680" t="s">
        <v>28</v>
      </c>
      <c r="B1680" t="s">
        <v>38</v>
      </c>
      <c r="C1680" t="s">
        <v>52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2.7997010000000002</v>
      </c>
      <c r="H1680">
        <v>2.5337860000000001</v>
      </c>
      <c r="I1680">
        <v>83.593400000000003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21671</v>
      </c>
      <c r="P1680" t="s">
        <v>58</v>
      </c>
      <c r="Q1680" t="s">
        <v>60</v>
      </c>
    </row>
    <row r="1681" spans="1:18" x14ac:dyDescent="0.25">
      <c r="A1681" t="s">
        <v>29</v>
      </c>
      <c r="B1681" t="s">
        <v>38</v>
      </c>
      <c r="C1681" t="s">
        <v>52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2.3414760000000001</v>
      </c>
      <c r="H1681">
        <v>2.1190829999999998</v>
      </c>
      <c r="I1681">
        <v>83.593400000000003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21671</v>
      </c>
      <c r="P1681" t="s">
        <v>58</v>
      </c>
      <c r="Q1681" t="s">
        <v>60</v>
      </c>
    </row>
    <row r="1682" spans="1:18" x14ac:dyDescent="0.25">
      <c r="A1682" t="s">
        <v>43</v>
      </c>
      <c r="B1682" t="s">
        <v>38</v>
      </c>
      <c r="C1682" t="s">
        <v>52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60.672319999999999</v>
      </c>
      <c r="H1682">
        <v>54.909669999999998</v>
      </c>
      <c r="I1682">
        <v>83.593400000000003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21671</v>
      </c>
      <c r="P1682" t="s">
        <v>58</v>
      </c>
      <c r="Q1682" t="s">
        <v>60</v>
      </c>
    </row>
    <row r="1683" spans="1:18" x14ac:dyDescent="0.25">
      <c r="A1683" t="s">
        <v>30</v>
      </c>
      <c r="B1683" t="s">
        <v>38</v>
      </c>
      <c r="C1683" t="s">
        <v>47</v>
      </c>
      <c r="D1683" t="s">
        <v>57</v>
      </c>
      <c r="E1683">
        <v>21</v>
      </c>
      <c r="F1683" t="str">
        <f t="shared" si="26"/>
        <v>Average Per Ton1-in-10August Monthly System Peak Day100% Cycling21</v>
      </c>
      <c r="G1683">
        <v>0.50042279999999995</v>
      </c>
      <c r="H1683">
        <v>0.45009490000000002</v>
      </c>
      <c r="I1683">
        <v>78.1113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9073</v>
      </c>
      <c r="P1683" t="s">
        <v>58</v>
      </c>
      <c r="Q1683" t="s">
        <v>60</v>
      </c>
      <c r="R1683" t="s">
        <v>66</v>
      </c>
    </row>
    <row r="1684" spans="1:18" x14ac:dyDescent="0.25">
      <c r="A1684" t="s">
        <v>28</v>
      </c>
      <c r="B1684" t="s">
        <v>38</v>
      </c>
      <c r="C1684" t="s">
        <v>47</v>
      </c>
      <c r="D1684" t="s">
        <v>57</v>
      </c>
      <c r="E1684">
        <v>21</v>
      </c>
      <c r="F1684" t="str">
        <f t="shared" si="26"/>
        <v>Average Per Premise1-in-10August Monthly System Peak Day100% Cycling21</v>
      </c>
      <c r="G1684">
        <v>2.247093</v>
      </c>
      <c r="H1684">
        <v>2.0211009999999998</v>
      </c>
      <c r="I1684">
        <v>78.1113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9073</v>
      </c>
      <c r="P1684" t="s">
        <v>58</v>
      </c>
      <c r="Q1684" t="s">
        <v>60</v>
      </c>
      <c r="R1684" t="s">
        <v>66</v>
      </c>
    </row>
    <row r="1685" spans="1:18" x14ac:dyDescent="0.25">
      <c r="A1685" t="s">
        <v>29</v>
      </c>
      <c r="B1685" t="s">
        <v>38</v>
      </c>
      <c r="C1685" t="s">
        <v>47</v>
      </c>
      <c r="D1685" t="s">
        <v>57</v>
      </c>
      <c r="E1685">
        <v>21</v>
      </c>
      <c r="F1685" t="str">
        <f t="shared" si="26"/>
        <v>Average Per Device1-in-10August Monthly System Peak Day100% Cycling21</v>
      </c>
      <c r="G1685">
        <v>1.8187219999999999</v>
      </c>
      <c r="H1685">
        <v>1.635812</v>
      </c>
      <c r="I1685">
        <v>78.1113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9073</v>
      </c>
      <c r="P1685" t="s">
        <v>58</v>
      </c>
      <c r="Q1685" t="s">
        <v>60</v>
      </c>
      <c r="R1685" t="s">
        <v>66</v>
      </c>
    </row>
    <row r="1686" spans="1:18" x14ac:dyDescent="0.25">
      <c r="A1686" t="s">
        <v>43</v>
      </c>
      <c r="B1686" t="s">
        <v>38</v>
      </c>
      <c r="C1686" t="s">
        <v>47</v>
      </c>
      <c r="D1686" t="s">
        <v>57</v>
      </c>
      <c r="E1686">
        <v>21</v>
      </c>
      <c r="F1686" t="str">
        <f t="shared" si="26"/>
        <v>Aggregate1-in-10August Monthly System Peak Day100% Cycling21</v>
      </c>
      <c r="G1686">
        <v>20.387879999999999</v>
      </c>
      <c r="H1686">
        <v>18.33745</v>
      </c>
      <c r="I1686">
        <v>78.1113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9073</v>
      </c>
      <c r="P1686" t="s">
        <v>58</v>
      </c>
      <c r="Q1686" t="s">
        <v>60</v>
      </c>
      <c r="R1686" t="s">
        <v>66</v>
      </c>
    </row>
    <row r="1687" spans="1:18" x14ac:dyDescent="0.25">
      <c r="A1687" t="s">
        <v>30</v>
      </c>
      <c r="B1687" t="s">
        <v>38</v>
      </c>
      <c r="C1687" t="s">
        <v>47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0.61886779999999997</v>
      </c>
      <c r="H1687">
        <v>0.5900531</v>
      </c>
      <c r="I1687">
        <v>78.155299999999997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12598</v>
      </c>
      <c r="P1687" t="s">
        <v>58</v>
      </c>
      <c r="Q1687" t="s">
        <v>60</v>
      </c>
      <c r="R1687" t="s">
        <v>66</v>
      </c>
    </row>
    <row r="1688" spans="1:18" x14ac:dyDescent="0.25">
      <c r="A1688" t="s">
        <v>28</v>
      </c>
      <c r="B1688" t="s">
        <v>38</v>
      </c>
      <c r="C1688" t="s">
        <v>47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2.5322100000000001</v>
      </c>
      <c r="H1688">
        <v>2.4143089999999998</v>
      </c>
      <c r="I1688">
        <v>78.155299999999997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12598</v>
      </c>
      <c r="P1688" t="s">
        <v>58</v>
      </c>
      <c r="Q1688" t="s">
        <v>60</v>
      </c>
      <c r="R1688" t="s">
        <v>66</v>
      </c>
    </row>
    <row r="1689" spans="1:18" x14ac:dyDescent="0.25">
      <c r="A1689" t="s">
        <v>29</v>
      </c>
      <c r="B1689" t="s">
        <v>38</v>
      </c>
      <c r="C1689" t="s">
        <v>47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2.169826</v>
      </c>
      <c r="H1689">
        <v>2.0687980000000001</v>
      </c>
      <c r="I1689">
        <v>78.155299999999997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12598</v>
      </c>
      <c r="P1689" t="s">
        <v>58</v>
      </c>
      <c r="Q1689" t="s">
        <v>60</v>
      </c>
      <c r="R1689" t="s">
        <v>66</v>
      </c>
    </row>
    <row r="1690" spans="1:18" x14ac:dyDescent="0.25">
      <c r="A1690" t="s">
        <v>43</v>
      </c>
      <c r="B1690" t="s">
        <v>38</v>
      </c>
      <c r="C1690" t="s">
        <v>47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31.900780000000001</v>
      </c>
      <c r="H1690">
        <v>30.415469999999999</v>
      </c>
      <c r="I1690">
        <v>78.155299999999997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12598</v>
      </c>
      <c r="P1690" t="s">
        <v>58</v>
      </c>
      <c r="Q1690" t="s">
        <v>60</v>
      </c>
      <c r="R1690" t="s">
        <v>66</v>
      </c>
    </row>
    <row r="1691" spans="1:18" x14ac:dyDescent="0.25">
      <c r="A1691" t="s">
        <v>30</v>
      </c>
      <c r="B1691" t="s">
        <v>38</v>
      </c>
      <c r="C1691" t="s">
        <v>47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0.56927490000000003</v>
      </c>
      <c r="H1691">
        <v>0.53145260000000005</v>
      </c>
      <c r="I1691">
        <v>78.136899999999997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21671</v>
      </c>
      <c r="P1691" t="s">
        <v>58</v>
      </c>
      <c r="Q1691" t="s">
        <v>60</v>
      </c>
    </row>
    <row r="1692" spans="1:18" x14ac:dyDescent="0.25">
      <c r="A1692" t="s">
        <v>28</v>
      </c>
      <c r="B1692" t="s">
        <v>38</v>
      </c>
      <c r="C1692" t="s">
        <v>47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2.4243190000000001</v>
      </c>
      <c r="H1692">
        <v>2.2632479999999999</v>
      </c>
      <c r="I1692">
        <v>78.136899999999997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21671</v>
      </c>
      <c r="P1692" t="s">
        <v>58</v>
      </c>
      <c r="Q1692" t="s">
        <v>60</v>
      </c>
    </row>
    <row r="1693" spans="1:18" x14ac:dyDescent="0.25">
      <c r="A1693" t="s">
        <v>29</v>
      </c>
      <c r="B1693" t="s">
        <v>38</v>
      </c>
      <c r="C1693" t="s">
        <v>47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2.0275319999999999</v>
      </c>
      <c r="H1693">
        <v>1.8928240000000001</v>
      </c>
      <c r="I1693">
        <v>78.136899999999997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21671</v>
      </c>
      <c r="P1693" t="s">
        <v>58</v>
      </c>
      <c r="Q1693" t="s">
        <v>60</v>
      </c>
    </row>
    <row r="1694" spans="1:18" x14ac:dyDescent="0.25">
      <c r="A1694" t="s">
        <v>43</v>
      </c>
      <c r="B1694" t="s">
        <v>38</v>
      </c>
      <c r="C1694" t="s">
        <v>47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52.537410000000001</v>
      </c>
      <c r="H1694">
        <v>49.046849999999999</v>
      </c>
      <c r="I1694">
        <v>78.136899999999997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21671</v>
      </c>
      <c r="P1694" t="s">
        <v>58</v>
      </c>
      <c r="Q1694" t="s">
        <v>60</v>
      </c>
    </row>
    <row r="1695" spans="1:18" x14ac:dyDescent="0.25">
      <c r="A1695" t="s">
        <v>30</v>
      </c>
      <c r="B1695" t="s">
        <v>38</v>
      </c>
      <c r="C1695" t="s">
        <v>37</v>
      </c>
      <c r="D1695" t="s">
        <v>57</v>
      </c>
      <c r="E1695">
        <v>21</v>
      </c>
      <c r="F1695" t="str">
        <f t="shared" si="26"/>
        <v>Average Per Ton1-in-10August Typical Event Day100% Cycling21</v>
      </c>
      <c r="G1695">
        <v>0.48463709999999999</v>
      </c>
      <c r="H1695">
        <v>0.43589679999999997</v>
      </c>
      <c r="I1695">
        <v>77.766499999999994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9073</v>
      </c>
      <c r="P1695" t="s">
        <v>58</v>
      </c>
      <c r="Q1695" t="s">
        <v>60</v>
      </c>
      <c r="R1695" t="s">
        <v>66</v>
      </c>
    </row>
    <row r="1696" spans="1:18" x14ac:dyDescent="0.25">
      <c r="A1696" t="s">
        <v>28</v>
      </c>
      <c r="B1696" t="s">
        <v>38</v>
      </c>
      <c r="C1696" t="s">
        <v>37</v>
      </c>
      <c r="D1696" t="s">
        <v>57</v>
      </c>
      <c r="E1696">
        <v>21</v>
      </c>
      <c r="F1696" t="str">
        <f t="shared" si="26"/>
        <v>Average Per Premise1-in-10August Typical Event Day100% Cycling21</v>
      </c>
      <c r="G1696">
        <v>2.1762090000000001</v>
      </c>
      <c r="H1696">
        <v>1.957346</v>
      </c>
      <c r="I1696">
        <v>77.766499999999994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9073</v>
      </c>
      <c r="P1696" t="s">
        <v>58</v>
      </c>
      <c r="Q1696" t="s">
        <v>60</v>
      </c>
      <c r="R1696" t="s">
        <v>66</v>
      </c>
    </row>
    <row r="1697" spans="1:18" x14ac:dyDescent="0.25">
      <c r="A1697" t="s">
        <v>29</v>
      </c>
      <c r="B1697" t="s">
        <v>38</v>
      </c>
      <c r="C1697" t="s">
        <v>37</v>
      </c>
      <c r="D1697" t="s">
        <v>57</v>
      </c>
      <c r="E1697">
        <v>21</v>
      </c>
      <c r="F1697" t="str">
        <f t="shared" si="26"/>
        <v>Average Per Device1-in-10August Typical Event Day100% Cycling21</v>
      </c>
      <c r="G1697">
        <v>1.7613510000000001</v>
      </c>
      <c r="H1697">
        <v>1.584211</v>
      </c>
      <c r="I1697">
        <v>77.766499999999994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9073</v>
      </c>
      <c r="P1697" t="s">
        <v>58</v>
      </c>
      <c r="Q1697" t="s">
        <v>60</v>
      </c>
      <c r="R1697" t="s">
        <v>66</v>
      </c>
    </row>
    <row r="1698" spans="1:18" x14ac:dyDescent="0.25">
      <c r="A1698" t="s">
        <v>43</v>
      </c>
      <c r="B1698" t="s">
        <v>38</v>
      </c>
      <c r="C1698" t="s">
        <v>37</v>
      </c>
      <c r="D1698" t="s">
        <v>57</v>
      </c>
      <c r="E1698">
        <v>21</v>
      </c>
      <c r="F1698" t="str">
        <f t="shared" si="26"/>
        <v>Aggregate1-in-10August Typical Event Day100% Cycling21</v>
      </c>
      <c r="G1698">
        <v>19.74475</v>
      </c>
      <c r="H1698">
        <v>17.759</v>
      </c>
      <c r="I1698">
        <v>77.766499999999994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9073</v>
      </c>
      <c r="P1698" t="s">
        <v>58</v>
      </c>
      <c r="Q1698" t="s">
        <v>60</v>
      </c>
      <c r="R1698" t="s">
        <v>66</v>
      </c>
    </row>
    <row r="1699" spans="1:18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0.6080643</v>
      </c>
      <c r="H1699">
        <v>0.5797525</v>
      </c>
      <c r="I1699">
        <v>77.876099999999994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12598</v>
      </c>
      <c r="P1699" t="s">
        <v>58</v>
      </c>
      <c r="Q1699" t="s">
        <v>60</v>
      </c>
      <c r="R1699" t="s">
        <v>66</v>
      </c>
    </row>
    <row r="1700" spans="1:18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2.4880049999999998</v>
      </c>
      <c r="H1700">
        <v>2.372163</v>
      </c>
      <c r="I1700">
        <v>77.876099999999994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12598</v>
      </c>
      <c r="P1700" t="s">
        <v>58</v>
      </c>
      <c r="Q1700" t="s">
        <v>60</v>
      </c>
      <c r="R1700" t="s">
        <v>66</v>
      </c>
    </row>
    <row r="1701" spans="1:18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2.1319469999999998</v>
      </c>
      <c r="H1701">
        <v>2.032683</v>
      </c>
      <c r="I1701">
        <v>77.876099999999994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12598</v>
      </c>
      <c r="P1701" t="s">
        <v>58</v>
      </c>
      <c r="Q1701" t="s">
        <v>60</v>
      </c>
      <c r="R1701" t="s">
        <v>66</v>
      </c>
    </row>
    <row r="1702" spans="1:18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31.343889999999998</v>
      </c>
      <c r="H1702">
        <v>29.884509999999999</v>
      </c>
      <c r="I1702">
        <v>77.876099999999994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12598</v>
      </c>
      <c r="P1702" t="s">
        <v>58</v>
      </c>
      <c r="Q1702" t="s">
        <v>60</v>
      </c>
      <c r="R1702" t="s">
        <v>66</v>
      </c>
    </row>
    <row r="1703" spans="1:18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0.55638529999999997</v>
      </c>
      <c r="H1703">
        <v>0.51952010000000004</v>
      </c>
      <c r="I1703">
        <v>77.830200000000005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21671</v>
      </c>
      <c r="P1703" t="s">
        <v>58</v>
      </c>
      <c r="Q1703" t="s">
        <v>60</v>
      </c>
    </row>
    <row r="1704" spans="1:18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2.3694269999999999</v>
      </c>
      <c r="H1704">
        <v>2.2124329999999999</v>
      </c>
      <c r="I1704">
        <v>77.830200000000005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21671</v>
      </c>
      <c r="P1704" t="s">
        <v>58</v>
      </c>
      <c r="Q1704" t="s">
        <v>60</v>
      </c>
    </row>
    <row r="1705" spans="1:18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1.981625</v>
      </c>
      <c r="H1705">
        <v>1.850325</v>
      </c>
      <c r="I1705">
        <v>77.830200000000005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21671</v>
      </c>
      <c r="P1705" t="s">
        <v>58</v>
      </c>
      <c r="Q1705" t="s">
        <v>60</v>
      </c>
    </row>
    <row r="1706" spans="1:18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51.347859999999997</v>
      </c>
      <c r="H1706">
        <v>47.945630000000001</v>
      </c>
      <c r="I1706">
        <v>77.830200000000005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21671</v>
      </c>
      <c r="P1706" t="s">
        <v>58</v>
      </c>
      <c r="Q1706" t="s">
        <v>60</v>
      </c>
    </row>
    <row r="1707" spans="1:18" x14ac:dyDescent="0.25">
      <c r="A1707" t="s">
        <v>30</v>
      </c>
      <c r="B1707" t="s">
        <v>38</v>
      </c>
      <c r="C1707" t="s">
        <v>48</v>
      </c>
      <c r="D1707" t="s">
        <v>57</v>
      </c>
      <c r="E1707">
        <v>21</v>
      </c>
      <c r="F1707" t="str">
        <f t="shared" si="26"/>
        <v>Average Per Ton1-in-10July Monthly System Peak Day100% Cycling21</v>
      </c>
      <c r="G1707">
        <v>0.48779430000000001</v>
      </c>
      <c r="H1707">
        <v>0.43873640000000003</v>
      </c>
      <c r="I1707">
        <v>77.564400000000006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9073</v>
      </c>
      <c r="P1707" t="s">
        <v>58</v>
      </c>
      <c r="Q1707" t="s">
        <v>60</v>
      </c>
      <c r="R1707" t="s">
        <v>67</v>
      </c>
    </row>
    <row r="1708" spans="1:18" x14ac:dyDescent="0.25">
      <c r="A1708" t="s">
        <v>28</v>
      </c>
      <c r="B1708" t="s">
        <v>38</v>
      </c>
      <c r="C1708" t="s">
        <v>48</v>
      </c>
      <c r="D1708" t="s">
        <v>57</v>
      </c>
      <c r="E1708">
        <v>21</v>
      </c>
      <c r="F1708" t="str">
        <f t="shared" si="26"/>
        <v>Average Per Premise1-in-10July Monthly System Peak Day100% Cycling21</v>
      </c>
      <c r="G1708">
        <v>2.1903860000000002</v>
      </c>
      <c r="H1708">
        <v>1.970097</v>
      </c>
      <c r="I1708">
        <v>77.564400000000006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9073</v>
      </c>
      <c r="P1708" t="s">
        <v>58</v>
      </c>
      <c r="Q1708" t="s">
        <v>60</v>
      </c>
      <c r="R1708" t="s">
        <v>67</v>
      </c>
    </row>
    <row r="1709" spans="1:18" x14ac:dyDescent="0.25">
      <c r="A1709" t="s">
        <v>29</v>
      </c>
      <c r="B1709" t="s">
        <v>38</v>
      </c>
      <c r="C1709" t="s">
        <v>48</v>
      </c>
      <c r="D1709" t="s">
        <v>57</v>
      </c>
      <c r="E1709">
        <v>21</v>
      </c>
      <c r="F1709" t="str">
        <f t="shared" si="26"/>
        <v>Average Per Device1-in-10July Monthly System Peak Day100% Cycling21</v>
      </c>
      <c r="G1709">
        <v>1.772826</v>
      </c>
      <c r="H1709">
        <v>1.5945309999999999</v>
      </c>
      <c r="I1709">
        <v>77.564400000000006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9073</v>
      </c>
      <c r="P1709" t="s">
        <v>58</v>
      </c>
      <c r="Q1709" t="s">
        <v>60</v>
      </c>
      <c r="R1709" t="s">
        <v>67</v>
      </c>
    </row>
    <row r="1710" spans="1:18" x14ac:dyDescent="0.25">
      <c r="A1710" t="s">
        <v>43</v>
      </c>
      <c r="B1710" t="s">
        <v>38</v>
      </c>
      <c r="C1710" t="s">
        <v>48</v>
      </c>
      <c r="D1710" t="s">
        <v>57</v>
      </c>
      <c r="E1710">
        <v>21</v>
      </c>
      <c r="F1710" t="str">
        <f t="shared" si="26"/>
        <v>Aggregate1-in-10July Monthly System Peak Day100% Cycling21</v>
      </c>
      <c r="G1710">
        <v>19.873380000000001</v>
      </c>
      <c r="H1710">
        <v>17.874690000000001</v>
      </c>
      <c r="I1710">
        <v>77.564400000000006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9073</v>
      </c>
      <c r="P1710" t="s">
        <v>58</v>
      </c>
      <c r="Q1710" t="s">
        <v>60</v>
      </c>
      <c r="R1710" t="s">
        <v>67</v>
      </c>
    </row>
    <row r="1711" spans="1:18" x14ac:dyDescent="0.25">
      <c r="A1711" t="s">
        <v>30</v>
      </c>
      <c r="B1711" t="s">
        <v>38</v>
      </c>
      <c r="C1711" t="s">
        <v>48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0.60946509999999998</v>
      </c>
      <c r="H1711">
        <v>0.5810881</v>
      </c>
      <c r="I1711">
        <v>77.904399999999995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12598</v>
      </c>
      <c r="P1711" t="s">
        <v>58</v>
      </c>
      <c r="Q1711" t="s">
        <v>60</v>
      </c>
      <c r="R1711" t="s">
        <v>67</v>
      </c>
    </row>
    <row r="1712" spans="1:18" x14ac:dyDescent="0.25">
      <c r="A1712" t="s">
        <v>28</v>
      </c>
      <c r="B1712" t="s">
        <v>38</v>
      </c>
      <c r="C1712" t="s">
        <v>48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2.4937369999999999</v>
      </c>
      <c r="H1712">
        <v>2.3776269999999999</v>
      </c>
      <c r="I1712">
        <v>77.904399999999995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12598</v>
      </c>
      <c r="P1712" t="s">
        <v>58</v>
      </c>
      <c r="Q1712" t="s">
        <v>60</v>
      </c>
      <c r="R1712" t="s">
        <v>67</v>
      </c>
    </row>
    <row r="1713" spans="1:18" x14ac:dyDescent="0.25">
      <c r="A1713" t="s">
        <v>29</v>
      </c>
      <c r="B1713" t="s">
        <v>38</v>
      </c>
      <c r="C1713" t="s">
        <v>48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2.1368589999999998</v>
      </c>
      <c r="H1713">
        <v>2.037366</v>
      </c>
      <c r="I1713">
        <v>77.904399999999995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12598</v>
      </c>
      <c r="P1713" t="s">
        <v>58</v>
      </c>
      <c r="Q1713" t="s">
        <v>60</v>
      </c>
      <c r="R1713" t="s">
        <v>67</v>
      </c>
    </row>
    <row r="1714" spans="1:18" x14ac:dyDescent="0.25">
      <c r="A1714" t="s">
        <v>43</v>
      </c>
      <c r="B1714" t="s">
        <v>38</v>
      </c>
      <c r="C1714" t="s">
        <v>48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31.4161</v>
      </c>
      <c r="H1714">
        <v>29.95335</v>
      </c>
      <c r="I1714">
        <v>77.904399999999995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12598</v>
      </c>
      <c r="P1714" t="s">
        <v>58</v>
      </c>
      <c r="Q1714" t="s">
        <v>60</v>
      </c>
      <c r="R1714" t="s">
        <v>67</v>
      </c>
    </row>
    <row r="1715" spans="1:18" x14ac:dyDescent="0.25">
      <c r="A1715" t="s">
        <v>30</v>
      </c>
      <c r="B1715" t="s">
        <v>38</v>
      </c>
      <c r="C1715" t="s">
        <v>48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0.5585215</v>
      </c>
      <c r="H1715">
        <v>0.52148550000000005</v>
      </c>
      <c r="I1715">
        <v>77.762100000000004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21671</v>
      </c>
      <c r="P1715" t="s">
        <v>58</v>
      </c>
      <c r="Q1715" t="s">
        <v>60</v>
      </c>
    </row>
    <row r="1716" spans="1:18" x14ac:dyDescent="0.25">
      <c r="A1716" t="s">
        <v>28</v>
      </c>
      <c r="B1716" t="s">
        <v>38</v>
      </c>
      <c r="C1716" t="s">
        <v>48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2.3785240000000001</v>
      </c>
      <c r="H1716">
        <v>2.2208019999999999</v>
      </c>
      <c r="I1716">
        <v>77.762100000000004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21671</v>
      </c>
      <c r="P1716" t="s">
        <v>58</v>
      </c>
      <c r="Q1716" t="s">
        <v>60</v>
      </c>
    </row>
    <row r="1717" spans="1:18" x14ac:dyDescent="0.25">
      <c r="A1717" t="s">
        <v>29</v>
      </c>
      <c r="B1717" t="s">
        <v>38</v>
      </c>
      <c r="C1717" t="s">
        <v>48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1.989233</v>
      </c>
      <c r="H1717">
        <v>1.8573249999999999</v>
      </c>
      <c r="I1717">
        <v>77.762100000000004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21671</v>
      </c>
      <c r="P1717" t="s">
        <v>58</v>
      </c>
      <c r="Q1717" t="s">
        <v>60</v>
      </c>
    </row>
    <row r="1718" spans="1:18" x14ac:dyDescent="0.25">
      <c r="A1718" t="s">
        <v>43</v>
      </c>
      <c r="B1718" t="s">
        <v>38</v>
      </c>
      <c r="C1718" t="s">
        <v>48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51.545000000000002</v>
      </c>
      <c r="H1718">
        <v>48.127009999999999</v>
      </c>
      <c r="I1718">
        <v>77.762100000000004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21671</v>
      </c>
      <c r="P1718" t="s">
        <v>58</v>
      </c>
      <c r="Q1718" t="s">
        <v>60</v>
      </c>
    </row>
    <row r="1719" spans="1:18" x14ac:dyDescent="0.25">
      <c r="A1719" t="s">
        <v>30</v>
      </c>
      <c r="B1719" t="s">
        <v>38</v>
      </c>
      <c r="C1719" t="s">
        <v>49</v>
      </c>
      <c r="D1719" t="s">
        <v>57</v>
      </c>
      <c r="E1719">
        <v>21</v>
      </c>
      <c r="F1719" t="str">
        <f t="shared" si="26"/>
        <v>Average Per Ton1-in-10June Monthly System Peak Day100% Cycling21</v>
      </c>
      <c r="G1719">
        <v>0.4056478</v>
      </c>
      <c r="H1719">
        <v>0.3648515</v>
      </c>
      <c r="I1719">
        <v>75.718900000000005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9073</v>
      </c>
      <c r="P1719" t="s">
        <v>58</v>
      </c>
      <c r="Q1719" t="s">
        <v>60</v>
      </c>
      <c r="R1719" t="s">
        <v>68</v>
      </c>
    </row>
    <row r="1720" spans="1:18" x14ac:dyDescent="0.25">
      <c r="A1720" t="s">
        <v>28</v>
      </c>
      <c r="B1720" t="s">
        <v>38</v>
      </c>
      <c r="C1720" t="s">
        <v>49</v>
      </c>
      <c r="D1720" t="s">
        <v>57</v>
      </c>
      <c r="E1720">
        <v>21</v>
      </c>
      <c r="F1720" t="str">
        <f t="shared" si="26"/>
        <v>Average Per Premise1-in-10June Monthly System Peak Day100% Cycling21</v>
      </c>
      <c r="G1720">
        <v>1.8215170000000001</v>
      </c>
      <c r="H1720">
        <v>1.638325</v>
      </c>
      <c r="I1720">
        <v>75.718900000000005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9073</v>
      </c>
      <c r="P1720" t="s">
        <v>58</v>
      </c>
      <c r="Q1720" t="s">
        <v>60</v>
      </c>
      <c r="R1720" t="s">
        <v>68</v>
      </c>
    </row>
    <row r="1721" spans="1:18" x14ac:dyDescent="0.25">
      <c r="A1721" t="s">
        <v>29</v>
      </c>
      <c r="B1721" t="s">
        <v>38</v>
      </c>
      <c r="C1721" t="s">
        <v>49</v>
      </c>
      <c r="D1721" t="s">
        <v>57</v>
      </c>
      <c r="E1721">
        <v>21</v>
      </c>
      <c r="F1721" t="str">
        <f t="shared" si="26"/>
        <v>Average Per Device1-in-10June Monthly System Peak Day100% Cycling21</v>
      </c>
      <c r="G1721">
        <v>1.474275</v>
      </c>
      <c r="H1721">
        <v>1.326006</v>
      </c>
      <c r="I1721">
        <v>75.718900000000005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9073</v>
      </c>
      <c r="P1721" t="s">
        <v>58</v>
      </c>
      <c r="Q1721" t="s">
        <v>60</v>
      </c>
      <c r="R1721" t="s">
        <v>68</v>
      </c>
    </row>
    <row r="1722" spans="1:18" x14ac:dyDescent="0.25">
      <c r="A1722" t="s">
        <v>43</v>
      </c>
      <c r="B1722" t="s">
        <v>38</v>
      </c>
      <c r="C1722" t="s">
        <v>49</v>
      </c>
      <c r="D1722" t="s">
        <v>57</v>
      </c>
      <c r="E1722">
        <v>21</v>
      </c>
      <c r="F1722" t="str">
        <f t="shared" si="26"/>
        <v>Aggregate1-in-10June Monthly System Peak Day100% Cycling21</v>
      </c>
      <c r="G1722">
        <v>16.526620000000001</v>
      </c>
      <c r="H1722">
        <v>14.864520000000001</v>
      </c>
      <c r="I1722">
        <v>75.718900000000005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9073</v>
      </c>
      <c r="P1722" t="s">
        <v>58</v>
      </c>
      <c r="Q1722" t="s">
        <v>60</v>
      </c>
      <c r="R1722" t="s">
        <v>68</v>
      </c>
    </row>
    <row r="1723" spans="1:18" x14ac:dyDescent="0.25">
      <c r="A1723" t="s">
        <v>30</v>
      </c>
      <c r="B1723" t="s">
        <v>38</v>
      </c>
      <c r="C1723" t="s">
        <v>49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0.54839720000000003</v>
      </c>
      <c r="H1723">
        <v>0.52286370000000004</v>
      </c>
      <c r="I1723">
        <v>75.8583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12598</v>
      </c>
      <c r="P1723" t="s">
        <v>58</v>
      </c>
      <c r="Q1723" t="s">
        <v>60</v>
      </c>
      <c r="R1723" t="s">
        <v>68</v>
      </c>
    </row>
    <row r="1724" spans="1:18" x14ac:dyDescent="0.25">
      <c r="A1724" t="s">
        <v>28</v>
      </c>
      <c r="B1724" t="s">
        <v>38</v>
      </c>
      <c r="C1724" t="s">
        <v>49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2.2438669999999998</v>
      </c>
      <c r="H1724">
        <v>2.139392</v>
      </c>
      <c r="I1724">
        <v>75.8583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12598</v>
      </c>
      <c r="P1724" t="s">
        <v>58</v>
      </c>
      <c r="Q1724" t="s">
        <v>60</v>
      </c>
      <c r="R1724" t="s">
        <v>68</v>
      </c>
    </row>
    <row r="1725" spans="1:18" x14ac:dyDescent="0.25">
      <c r="A1725" t="s">
        <v>29</v>
      </c>
      <c r="B1725" t="s">
        <v>38</v>
      </c>
      <c r="C1725" t="s">
        <v>49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1.922747</v>
      </c>
      <c r="H1725">
        <v>1.833224</v>
      </c>
      <c r="I1725">
        <v>75.8583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12598</v>
      </c>
      <c r="P1725" t="s">
        <v>58</v>
      </c>
      <c r="Q1725" t="s">
        <v>60</v>
      </c>
      <c r="R1725" t="s">
        <v>68</v>
      </c>
    </row>
    <row r="1726" spans="1:18" x14ac:dyDescent="0.25">
      <c r="A1726" t="s">
        <v>43</v>
      </c>
      <c r="B1726" t="s">
        <v>38</v>
      </c>
      <c r="C1726" t="s">
        <v>49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28.268229999999999</v>
      </c>
      <c r="H1726">
        <v>26.952059999999999</v>
      </c>
      <c r="I1726">
        <v>75.8583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12598</v>
      </c>
      <c r="P1726" t="s">
        <v>58</v>
      </c>
      <c r="Q1726" t="s">
        <v>60</v>
      </c>
      <c r="R1726" t="s">
        <v>68</v>
      </c>
    </row>
    <row r="1727" spans="1:18" x14ac:dyDescent="0.25">
      <c r="A1727" t="s">
        <v>30</v>
      </c>
      <c r="B1727" t="s">
        <v>38</v>
      </c>
      <c r="C1727" t="s">
        <v>49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0.48862810000000001</v>
      </c>
      <c r="H1727">
        <v>0.456704</v>
      </c>
      <c r="I1727">
        <v>75.8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21671</v>
      </c>
      <c r="P1727" t="s">
        <v>58</v>
      </c>
      <c r="Q1727" t="s">
        <v>60</v>
      </c>
    </row>
    <row r="1728" spans="1:18" x14ac:dyDescent="0.25">
      <c r="A1728" t="s">
        <v>28</v>
      </c>
      <c r="B1728" t="s">
        <v>38</v>
      </c>
      <c r="C1728" t="s">
        <v>49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2.0808749999999998</v>
      </c>
      <c r="H1728">
        <v>1.944923</v>
      </c>
      <c r="I1728">
        <v>75.8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21671</v>
      </c>
      <c r="P1728" t="s">
        <v>58</v>
      </c>
      <c r="Q1728" t="s">
        <v>60</v>
      </c>
    </row>
    <row r="1729" spans="1:18" x14ac:dyDescent="0.25">
      <c r="A1729" t="s">
        <v>29</v>
      </c>
      <c r="B1729" t="s">
        <v>38</v>
      </c>
      <c r="C1729" t="s">
        <v>49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1.7403</v>
      </c>
      <c r="H1729">
        <v>1.6265989999999999</v>
      </c>
      <c r="I1729">
        <v>75.8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21671</v>
      </c>
      <c r="P1729" t="s">
        <v>58</v>
      </c>
      <c r="Q1729" t="s">
        <v>60</v>
      </c>
    </row>
    <row r="1730" spans="1:18" x14ac:dyDescent="0.25">
      <c r="A1730" t="s">
        <v>43</v>
      </c>
      <c r="B1730" t="s">
        <v>38</v>
      </c>
      <c r="C1730" t="s">
        <v>49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45.094650000000001</v>
      </c>
      <c r="H1730">
        <v>42.148429999999998</v>
      </c>
      <c r="I1730">
        <v>75.8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21671</v>
      </c>
      <c r="P1730" t="s">
        <v>58</v>
      </c>
      <c r="Q1730" t="s">
        <v>60</v>
      </c>
    </row>
    <row r="1731" spans="1:18" x14ac:dyDescent="0.25">
      <c r="A1731" t="s">
        <v>30</v>
      </c>
      <c r="B1731" t="s">
        <v>38</v>
      </c>
      <c r="C1731" t="s">
        <v>50</v>
      </c>
      <c r="D1731" t="s">
        <v>57</v>
      </c>
      <c r="E1731">
        <v>21</v>
      </c>
      <c r="F1731" t="str">
        <f t="shared" ref="F1731:F1794" si="27">CONCATENATE(A1731,B1731,C1731,D1731,E1731)</f>
        <v>Average Per Ton1-in-10May Monthly System Peak Day100% Cycling21</v>
      </c>
      <c r="G1731">
        <v>0.45010790000000001</v>
      </c>
      <c r="H1731">
        <v>0.40484019999999998</v>
      </c>
      <c r="I1731">
        <v>74.192899999999995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9073</v>
      </c>
      <c r="P1731" t="s">
        <v>58</v>
      </c>
      <c r="Q1731" t="s">
        <v>60</v>
      </c>
      <c r="R1731" t="s">
        <v>69</v>
      </c>
    </row>
    <row r="1732" spans="1:18" x14ac:dyDescent="0.25">
      <c r="A1732" t="s">
        <v>28</v>
      </c>
      <c r="B1732" t="s">
        <v>38</v>
      </c>
      <c r="C1732" t="s">
        <v>50</v>
      </c>
      <c r="D1732" t="s">
        <v>57</v>
      </c>
      <c r="E1732">
        <v>21</v>
      </c>
      <c r="F1732" t="str">
        <f t="shared" si="27"/>
        <v>Average Per Premise1-in-10May Monthly System Peak Day100% Cycling21</v>
      </c>
      <c r="G1732">
        <v>2.0211600000000001</v>
      </c>
      <c r="H1732">
        <v>1.81789</v>
      </c>
      <c r="I1732">
        <v>74.192899999999995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9073</v>
      </c>
      <c r="P1732" t="s">
        <v>58</v>
      </c>
      <c r="Q1732" t="s">
        <v>60</v>
      </c>
      <c r="R1732" t="s">
        <v>69</v>
      </c>
    </row>
    <row r="1733" spans="1:18" x14ac:dyDescent="0.25">
      <c r="A1733" t="s">
        <v>29</v>
      </c>
      <c r="B1733" t="s">
        <v>38</v>
      </c>
      <c r="C1733" t="s">
        <v>50</v>
      </c>
      <c r="D1733" t="s">
        <v>57</v>
      </c>
      <c r="E1733">
        <v>21</v>
      </c>
      <c r="F1733" t="str">
        <f t="shared" si="27"/>
        <v>Average Per Device1-in-10May Monthly System Peak Day100% Cycling21</v>
      </c>
      <c r="G1733">
        <v>1.635859</v>
      </c>
      <c r="H1733">
        <v>1.4713400000000001</v>
      </c>
      <c r="I1733">
        <v>74.192899999999995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9073</v>
      </c>
      <c r="P1733" t="s">
        <v>58</v>
      </c>
      <c r="Q1733" t="s">
        <v>60</v>
      </c>
      <c r="R1733" t="s">
        <v>69</v>
      </c>
    </row>
    <row r="1734" spans="1:18" x14ac:dyDescent="0.25">
      <c r="A1734" t="s">
        <v>43</v>
      </c>
      <c r="B1734" t="s">
        <v>38</v>
      </c>
      <c r="C1734" t="s">
        <v>50</v>
      </c>
      <c r="D1734" t="s">
        <v>57</v>
      </c>
      <c r="E1734">
        <v>21</v>
      </c>
      <c r="F1734" t="str">
        <f t="shared" si="27"/>
        <v>Aggregate1-in-10May Monthly System Peak Day100% Cycling21</v>
      </c>
      <c r="G1734">
        <v>18.337980000000002</v>
      </c>
      <c r="H1734">
        <v>16.49372</v>
      </c>
      <c r="I1734">
        <v>74.192899999999995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9073</v>
      </c>
      <c r="P1734" t="s">
        <v>58</v>
      </c>
      <c r="Q1734" t="s">
        <v>60</v>
      </c>
      <c r="R1734" t="s">
        <v>69</v>
      </c>
    </row>
    <row r="1735" spans="1:18" x14ac:dyDescent="0.25">
      <c r="A1735" t="s">
        <v>30</v>
      </c>
      <c r="B1735" t="s">
        <v>38</v>
      </c>
      <c r="C1735" t="s">
        <v>50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0.58092679999999997</v>
      </c>
      <c r="H1735">
        <v>0.5538786</v>
      </c>
      <c r="I1735">
        <v>74.221199999999996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12598</v>
      </c>
      <c r="P1735" t="s">
        <v>58</v>
      </c>
      <c r="Q1735" t="s">
        <v>60</v>
      </c>
      <c r="R1735" t="s">
        <v>69</v>
      </c>
    </row>
    <row r="1736" spans="1:18" x14ac:dyDescent="0.25">
      <c r="A1736" t="s">
        <v>28</v>
      </c>
      <c r="B1736" t="s">
        <v>38</v>
      </c>
      <c r="C1736" t="s">
        <v>50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2.3769670000000001</v>
      </c>
      <c r="H1736">
        <v>2.2662949999999999</v>
      </c>
      <c r="I1736">
        <v>74.221199999999996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12598</v>
      </c>
      <c r="P1736" t="s">
        <v>58</v>
      </c>
      <c r="Q1736" t="s">
        <v>60</v>
      </c>
      <c r="R1736" t="s">
        <v>69</v>
      </c>
    </row>
    <row r="1737" spans="1:18" x14ac:dyDescent="0.25">
      <c r="A1737" t="s">
        <v>29</v>
      </c>
      <c r="B1737" t="s">
        <v>38</v>
      </c>
      <c r="C1737" t="s">
        <v>50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2.0367999999999999</v>
      </c>
      <c r="H1737">
        <v>1.9419660000000001</v>
      </c>
      <c r="I1737">
        <v>74.221199999999996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12598</v>
      </c>
      <c r="P1737" t="s">
        <v>58</v>
      </c>
      <c r="Q1737" t="s">
        <v>60</v>
      </c>
      <c r="R1737" t="s">
        <v>69</v>
      </c>
    </row>
    <row r="1738" spans="1:18" x14ac:dyDescent="0.25">
      <c r="A1738" t="s">
        <v>43</v>
      </c>
      <c r="B1738" t="s">
        <v>38</v>
      </c>
      <c r="C1738" t="s">
        <v>50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29.945029999999999</v>
      </c>
      <c r="H1738">
        <v>28.55078</v>
      </c>
      <c r="I1738">
        <v>74.221199999999996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12598</v>
      </c>
      <c r="P1738" t="s">
        <v>58</v>
      </c>
      <c r="Q1738" t="s">
        <v>60</v>
      </c>
      <c r="R1738" t="s">
        <v>69</v>
      </c>
    </row>
    <row r="1739" spans="1:18" x14ac:dyDescent="0.25">
      <c r="A1739" t="s">
        <v>30</v>
      </c>
      <c r="B1739" t="s">
        <v>38</v>
      </c>
      <c r="C1739" t="s">
        <v>50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0.52615290000000003</v>
      </c>
      <c r="H1739">
        <v>0.49147619999999997</v>
      </c>
      <c r="I1739">
        <v>74.209299999999999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21671</v>
      </c>
      <c r="P1739" t="s">
        <v>58</v>
      </c>
      <c r="Q1739" t="s">
        <v>60</v>
      </c>
    </row>
    <row r="1740" spans="1:18" x14ac:dyDescent="0.25">
      <c r="A1740" t="s">
        <v>28</v>
      </c>
      <c r="B1740" t="s">
        <v>38</v>
      </c>
      <c r="C1740" t="s">
        <v>50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2.2406790000000001</v>
      </c>
      <c r="H1740">
        <v>2.0930049999999998</v>
      </c>
      <c r="I1740">
        <v>74.209299999999999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21671</v>
      </c>
      <c r="P1740" t="s">
        <v>58</v>
      </c>
      <c r="Q1740" t="s">
        <v>60</v>
      </c>
    </row>
    <row r="1741" spans="1:18" x14ac:dyDescent="0.25">
      <c r="A1741" t="s">
        <v>29</v>
      </c>
      <c r="B1741" t="s">
        <v>38</v>
      </c>
      <c r="C1741" t="s">
        <v>50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1.8739490000000001</v>
      </c>
      <c r="H1741">
        <v>1.7504440000000001</v>
      </c>
      <c r="I1741">
        <v>74.209299999999999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21671</v>
      </c>
      <c r="P1741" t="s">
        <v>58</v>
      </c>
      <c r="Q1741" t="s">
        <v>60</v>
      </c>
    </row>
    <row r="1742" spans="1:18" x14ac:dyDescent="0.25">
      <c r="A1742" t="s">
        <v>43</v>
      </c>
      <c r="B1742" t="s">
        <v>38</v>
      </c>
      <c r="C1742" t="s">
        <v>50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48.557760000000002</v>
      </c>
      <c r="H1742">
        <v>45.357500000000002</v>
      </c>
      <c r="I1742">
        <v>74.209299999999999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21671</v>
      </c>
      <c r="P1742" t="s">
        <v>58</v>
      </c>
      <c r="Q1742" t="s">
        <v>60</v>
      </c>
    </row>
    <row r="1743" spans="1:18" x14ac:dyDescent="0.25">
      <c r="A1743" t="s">
        <v>30</v>
      </c>
      <c r="B1743" t="s">
        <v>38</v>
      </c>
      <c r="C1743" t="s">
        <v>51</v>
      </c>
      <c r="D1743" t="s">
        <v>57</v>
      </c>
      <c r="E1743">
        <v>21</v>
      </c>
      <c r="F1743" t="str">
        <f t="shared" si="27"/>
        <v>Average Per Ton1-in-10October Monthly System Peak Day100% Cycling21</v>
      </c>
      <c r="G1743">
        <v>0.45599610000000002</v>
      </c>
      <c r="H1743">
        <v>0.41013620000000001</v>
      </c>
      <c r="I1743">
        <v>75.790199999999999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9073</v>
      </c>
      <c r="P1743" t="s">
        <v>58</v>
      </c>
      <c r="Q1743" t="s">
        <v>60</v>
      </c>
      <c r="R1743" t="s">
        <v>70</v>
      </c>
    </row>
    <row r="1744" spans="1:18" x14ac:dyDescent="0.25">
      <c r="A1744" t="s">
        <v>28</v>
      </c>
      <c r="B1744" t="s">
        <v>38</v>
      </c>
      <c r="C1744" t="s">
        <v>51</v>
      </c>
      <c r="D1744" t="s">
        <v>57</v>
      </c>
      <c r="E1744">
        <v>21</v>
      </c>
      <c r="F1744" t="str">
        <f t="shared" si="27"/>
        <v>Average Per Premise1-in-10October Monthly System Peak Day100% Cycling21</v>
      </c>
      <c r="G1744">
        <v>2.0476000000000001</v>
      </c>
      <c r="H1744">
        <v>1.8416710000000001</v>
      </c>
      <c r="I1744">
        <v>75.790199999999999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9073</v>
      </c>
      <c r="P1744" t="s">
        <v>58</v>
      </c>
      <c r="Q1744" t="s">
        <v>60</v>
      </c>
      <c r="R1744" t="s">
        <v>70</v>
      </c>
    </row>
    <row r="1745" spans="1:18" x14ac:dyDescent="0.25">
      <c r="A1745" t="s">
        <v>29</v>
      </c>
      <c r="B1745" t="s">
        <v>38</v>
      </c>
      <c r="C1745" t="s">
        <v>51</v>
      </c>
      <c r="D1745" t="s">
        <v>57</v>
      </c>
      <c r="E1745">
        <v>21</v>
      </c>
      <c r="F1745" t="str">
        <f t="shared" si="27"/>
        <v>Average Per Device1-in-10October Monthly System Peak Day100% Cycling21</v>
      </c>
      <c r="G1745">
        <v>1.657259</v>
      </c>
      <c r="H1745">
        <v>1.4905870000000001</v>
      </c>
      <c r="I1745">
        <v>75.790199999999999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9073</v>
      </c>
      <c r="P1745" t="s">
        <v>58</v>
      </c>
      <c r="Q1745" t="s">
        <v>60</v>
      </c>
      <c r="R1745" t="s">
        <v>70</v>
      </c>
    </row>
    <row r="1746" spans="1:18" x14ac:dyDescent="0.25">
      <c r="A1746" t="s">
        <v>43</v>
      </c>
      <c r="B1746" t="s">
        <v>38</v>
      </c>
      <c r="C1746" t="s">
        <v>51</v>
      </c>
      <c r="D1746" t="s">
        <v>57</v>
      </c>
      <c r="E1746">
        <v>21</v>
      </c>
      <c r="F1746" t="str">
        <f t="shared" si="27"/>
        <v>Aggregate1-in-10October Monthly System Peak Day100% Cycling21</v>
      </c>
      <c r="G1746">
        <v>18.577870000000001</v>
      </c>
      <c r="H1746">
        <v>16.709479999999999</v>
      </c>
      <c r="I1746">
        <v>75.790199999999999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9073</v>
      </c>
      <c r="P1746" t="s">
        <v>58</v>
      </c>
      <c r="Q1746" t="s">
        <v>60</v>
      </c>
      <c r="R1746" t="s">
        <v>70</v>
      </c>
    </row>
    <row r="1747" spans="1:18" x14ac:dyDescent="0.25">
      <c r="A1747" t="s">
        <v>30</v>
      </c>
      <c r="B1747" t="s">
        <v>38</v>
      </c>
      <c r="C1747" t="s">
        <v>51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0.58605689999999999</v>
      </c>
      <c r="H1747">
        <v>0.55876990000000004</v>
      </c>
      <c r="I1747">
        <v>75.646299999999997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12598</v>
      </c>
      <c r="P1747" t="s">
        <v>58</v>
      </c>
      <c r="Q1747" t="s">
        <v>60</v>
      </c>
      <c r="R1747" t="s">
        <v>70</v>
      </c>
    </row>
    <row r="1748" spans="1:18" x14ac:dyDescent="0.25">
      <c r="A1748" t="s">
        <v>28</v>
      </c>
      <c r="B1748" t="s">
        <v>38</v>
      </c>
      <c r="C1748" t="s">
        <v>51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2.397958</v>
      </c>
      <c r="H1748">
        <v>2.286308</v>
      </c>
      <c r="I1748">
        <v>75.646299999999997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12598</v>
      </c>
      <c r="P1748" t="s">
        <v>58</v>
      </c>
      <c r="Q1748" t="s">
        <v>60</v>
      </c>
      <c r="R1748" t="s">
        <v>70</v>
      </c>
    </row>
    <row r="1749" spans="1:18" x14ac:dyDescent="0.25">
      <c r="A1749" t="s">
        <v>29</v>
      </c>
      <c r="B1749" t="s">
        <v>38</v>
      </c>
      <c r="C1749" t="s">
        <v>51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2.0547870000000001</v>
      </c>
      <c r="H1749">
        <v>1.9591149999999999</v>
      </c>
      <c r="I1749">
        <v>75.646299999999997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12598</v>
      </c>
      <c r="P1749" t="s">
        <v>58</v>
      </c>
      <c r="Q1749" t="s">
        <v>60</v>
      </c>
      <c r="R1749" t="s">
        <v>70</v>
      </c>
    </row>
    <row r="1750" spans="1:18" x14ac:dyDescent="0.25">
      <c r="A1750" t="s">
        <v>43</v>
      </c>
      <c r="B1750" t="s">
        <v>38</v>
      </c>
      <c r="C1750" t="s">
        <v>51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30.209479999999999</v>
      </c>
      <c r="H1750">
        <v>28.802910000000001</v>
      </c>
      <c r="I1750">
        <v>75.646299999999997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12598</v>
      </c>
      <c r="P1750" t="s">
        <v>58</v>
      </c>
      <c r="Q1750" t="s">
        <v>60</v>
      </c>
      <c r="R1750" t="s">
        <v>70</v>
      </c>
    </row>
    <row r="1751" spans="1:18" x14ac:dyDescent="0.25">
      <c r="A1751" t="s">
        <v>30</v>
      </c>
      <c r="B1751" t="s">
        <v>38</v>
      </c>
      <c r="C1751" t="s">
        <v>51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0.53160039999999997</v>
      </c>
      <c r="H1751">
        <v>0.49653700000000001</v>
      </c>
      <c r="I1751">
        <v>75.706599999999995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21671</v>
      </c>
      <c r="P1751" t="s">
        <v>58</v>
      </c>
      <c r="Q1751" t="s">
        <v>60</v>
      </c>
    </row>
    <row r="1752" spans="1:18" x14ac:dyDescent="0.25">
      <c r="A1752" t="s">
        <v>28</v>
      </c>
      <c r="B1752" t="s">
        <v>38</v>
      </c>
      <c r="C1752" t="s">
        <v>51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2.2638780000000001</v>
      </c>
      <c r="H1752">
        <v>2.1145559999999999</v>
      </c>
      <c r="I1752">
        <v>75.706599999999995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21671</v>
      </c>
      <c r="P1752" t="s">
        <v>58</v>
      </c>
      <c r="Q1752" t="s">
        <v>60</v>
      </c>
    </row>
    <row r="1753" spans="1:18" x14ac:dyDescent="0.25">
      <c r="A1753" t="s">
        <v>29</v>
      </c>
      <c r="B1753" t="s">
        <v>38</v>
      </c>
      <c r="C1753" t="s">
        <v>51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1.8933500000000001</v>
      </c>
      <c r="H1753">
        <v>1.7684679999999999</v>
      </c>
      <c r="I1753">
        <v>75.706599999999995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21671</v>
      </c>
      <c r="P1753" t="s">
        <v>58</v>
      </c>
      <c r="Q1753" t="s">
        <v>60</v>
      </c>
    </row>
    <row r="1754" spans="1:18" x14ac:dyDescent="0.25">
      <c r="A1754" t="s">
        <v>43</v>
      </c>
      <c r="B1754" t="s">
        <v>38</v>
      </c>
      <c r="C1754" t="s">
        <v>51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49.060499999999998</v>
      </c>
      <c r="H1754">
        <v>45.824550000000002</v>
      </c>
      <c r="I1754">
        <v>75.706599999999995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21671</v>
      </c>
      <c r="P1754" t="s">
        <v>58</v>
      </c>
      <c r="Q1754" t="s">
        <v>60</v>
      </c>
    </row>
    <row r="1755" spans="1:18" x14ac:dyDescent="0.25">
      <c r="A1755" t="s">
        <v>30</v>
      </c>
      <c r="B1755" t="s">
        <v>38</v>
      </c>
      <c r="C1755" t="s">
        <v>52</v>
      </c>
      <c r="D1755" t="s">
        <v>57</v>
      </c>
      <c r="E1755">
        <v>21</v>
      </c>
      <c r="F1755" t="str">
        <f t="shared" si="27"/>
        <v>Average Per Ton1-in-10September Monthly System Peak Day100% Cycling21</v>
      </c>
      <c r="G1755">
        <v>0.54468360000000005</v>
      </c>
      <c r="H1755">
        <v>0.48990430000000001</v>
      </c>
      <c r="I1755">
        <v>79.671400000000006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9073</v>
      </c>
      <c r="P1755" t="s">
        <v>58</v>
      </c>
      <c r="Q1755" t="s">
        <v>60</v>
      </c>
      <c r="R1755" t="s">
        <v>71</v>
      </c>
    </row>
    <row r="1756" spans="1:18" x14ac:dyDescent="0.25">
      <c r="A1756" t="s">
        <v>28</v>
      </c>
      <c r="B1756" t="s">
        <v>38</v>
      </c>
      <c r="C1756" t="s">
        <v>52</v>
      </c>
      <c r="D1756" t="s">
        <v>57</v>
      </c>
      <c r="E1756">
        <v>21</v>
      </c>
      <c r="F1756" t="str">
        <f t="shared" si="27"/>
        <v>Average Per Premise1-in-10September Monthly System Peak Day100% Cycling21</v>
      </c>
      <c r="G1756">
        <v>2.4458410000000002</v>
      </c>
      <c r="H1756">
        <v>2.1998609999999998</v>
      </c>
      <c r="I1756">
        <v>79.671400000000006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9073</v>
      </c>
      <c r="P1756" t="s">
        <v>58</v>
      </c>
      <c r="Q1756" t="s">
        <v>60</v>
      </c>
      <c r="R1756" t="s">
        <v>71</v>
      </c>
    </row>
    <row r="1757" spans="1:18" x14ac:dyDescent="0.25">
      <c r="A1757" t="s">
        <v>29</v>
      </c>
      <c r="B1757" t="s">
        <v>38</v>
      </c>
      <c r="C1757" t="s">
        <v>52</v>
      </c>
      <c r="D1757" t="s">
        <v>57</v>
      </c>
      <c r="E1757">
        <v>21</v>
      </c>
      <c r="F1757" t="str">
        <f t="shared" si="27"/>
        <v>Average Per Device1-in-10September Monthly System Peak Day100% Cycling21</v>
      </c>
      <c r="G1757">
        <v>1.979582</v>
      </c>
      <c r="H1757">
        <v>1.780494</v>
      </c>
      <c r="I1757">
        <v>79.671400000000006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9073</v>
      </c>
      <c r="P1757" t="s">
        <v>58</v>
      </c>
      <c r="Q1757" t="s">
        <v>60</v>
      </c>
      <c r="R1757" t="s">
        <v>71</v>
      </c>
    </row>
    <row r="1758" spans="1:18" x14ac:dyDescent="0.25">
      <c r="A1758" t="s">
        <v>43</v>
      </c>
      <c r="B1758" t="s">
        <v>38</v>
      </c>
      <c r="C1758" t="s">
        <v>52</v>
      </c>
      <c r="D1758" t="s">
        <v>57</v>
      </c>
      <c r="E1758">
        <v>21</v>
      </c>
      <c r="F1758" t="str">
        <f t="shared" si="27"/>
        <v>Aggregate1-in-10September Monthly System Peak Day100% Cycling21</v>
      </c>
      <c r="G1758">
        <v>22.191120000000002</v>
      </c>
      <c r="H1758">
        <v>19.959340000000001</v>
      </c>
      <c r="I1758">
        <v>79.671400000000006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9073</v>
      </c>
      <c r="P1758" t="s">
        <v>58</v>
      </c>
      <c r="Q1758" t="s">
        <v>60</v>
      </c>
      <c r="R1758" t="s">
        <v>71</v>
      </c>
    </row>
    <row r="1759" spans="1:18" x14ac:dyDescent="0.25">
      <c r="A1759" t="s">
        <v>30</v>
      </c>
      <c r="B1759" t="s">
        <v>38</v>
      </c>
      <c r="C1759" t="s">
        <v>52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0.65552690000000002</v>
      </c>
      <c r="H1759">
        <v>0.62500540000000004</v>
      </c>
      <c r="I1759">
        <v>79.586399999999998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12598</v>
      </c>
      <c r="P1759" t="s">
        <v>58</v>
      </c>
      <c r="Q1759" t="s">
        <v>60</v>
      </c>
      <c r="R1759" t="s">
        <v>71</v>
      </c>
    </row>
    <row r="1760" spans="1:18" x14ac:dyDescent="0.25">
      <c r="A1760" t="s">
        <v>28</v>
      </c>
      <c r="B1760" t="s">
        <v>38</v>
      </c>
      <c r="C1760" t="s">
        <v>52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2.682207</v>
      </c>
      <c r="H1760">
        <v>2.5573229999999998</v>
      </c>
      <c r="I1760">
        <v>79.586399999999998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12598</v>
      </c>
      <c r="P1760" t="s">
        <v>58</v>
      </c>
      <c r="Q1760" t="s">
        <v>60</v>
      </c>
      <c r="R1760" t="s">
        <v>71</v>
      </c>
    </row>
    <row r="1761" spans="1:18" x14ac:dyDescent="0.25">
      <c r="A1761" t="s">
        <v>29</v>
      </c>
      <c r="B1761" t="s">
        <v>38</v>
      </c>
      <c r="C1761" t="s">
        <v>52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2.2983570000000002</v>
      </c>
      <c r="H1761">
        <v>2.1913450000000001</v>
      </c>
      <c r="I1761">
        <v>79.586399999999998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12598</v>
      </c>
      <c r="P1761" t="s">
        <v>58</v>
      </c>
      <c r="Q1761" t="s">
        <v>60</v>
      </c>
      <c r="R1761" t="s">
        <v>71</v>
      </c>
    </row>
    <row r="1762" spans="1:18" x14ac:dyDescent="0.25">
      <c r="A1762" t="s">
        <v>43</v>
      </c>
      <c r="B1762" t="s">
        <v>38</v>
      </c>
      <c r="C1762" t="s">
        <v>52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33.79045</v>
      </c>
      <c r="H1762">
        <v>32.217149999999997</v>
      </c>
      <c r="I1762">
        <v>79.586399999999998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12598</v>
      </c>
      <c r="P1762" t="s">
        <v>58</v>
      </c>
      <c r="Q1762" t="s">
        <v>60</v>
      </c>
      <c r="R1762" t="s">
        <v>71</v>
      </c>
    </row>
    <row r="1763" spans="1:18" x14ac:dyDescent="0.25">
      <c r="A1763" t="s">
        <v>30</v>
      </c>
      <c r="B1763" t="s">
        <v>38</v>
      </c>
      <c r="C1763" t="s">
        <v>52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0.60911680000000001</v>
      </c>
      <c r="H1763">
        <v>0.56843860000000002</v>
      </c>
      <c r="I1763">
        <v>79.622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21671</v>
      </c>
      <c r="P1763" t="s">
        <v>58</v>
      </c>
      <c r="Q1763" t="s">
        <v>60</v>
      </c>
    </row>
    <row r="1764" spans="1:18" x14ac:dyDescent="0.25">
      <c r="A1764" t="s">
        <v>28</v>
      </c>
      <c r="B1764" t="s">
        <v>38</v>
      </c>
      <c r="C1764" t="s">
        <v>52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2.5939899999999998</v>
      </c>
      <c r="H1764">
        <v>2.420757</v>
      </c>
      <c r="I1764">
        <v>79.622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21671</v>
      </c>
      <c r="P1764" t="s">
        <v>58</v>
      </c>
      <c r="Q1764" t="s">
        <v>60</v>
      </c>
    </row>
    <row r="1765" spans="1:18" x14ac:dyDescent="0.25">
      <c r="A1765" t="s">
        <v>29</v>
      </c>
      <c r="B1765" t="s">
        <v>38</v>
      </c>
      <c r="C1765" t="s">
        <v>52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2.1694330000000002</v>
      </c>
      <c r="H1765">
        <v>2.024553</v>
      </c>
      <c r="I1765">
        <v>79.622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21671</v>
      </c>
      <c r="P1765" t="s">
        <v>58</v>
      </c>
      <c r="Q1765" t="s">
        <v>60</v>
      </c>
    </row>
    <row r="1766" spans="1:18" x14ac:dyDescent="0.25">
      <c r="A1766" t="s">
        <v>43</v>
      </c>
      <c r="B1766" t="s">
        <v>38</v>
      </c>
      <c r="C1766" t="s">
        <v>52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56.214350000000003</v>
      </c>
      <c r="H1766">
        <v>52.460230000000003</v>
      </c>
      <c r="I1766">
        <v>79.622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21671</v>
      </c>
      <c r="P1766" t="s">
        <v>58</v>
      </c>
      <c r="Q1766" t="s">
        <v>60</v>
      </c>
    </row>
    <row r="1767" spans="1:18" x14ac:dyDescent="0.25">
      <c r="A1767" t="s">
        <v>30</v>
      </c>
      <c r="B1767" t="s">
        <v>38</v>
      </c>
      <c r="C1767" t="s">
        <v>47</v>
      </c>
      <c r="D1767" t="s">
        <v>57</v>
      </c>
      <c r="E1767">
        <v>22</v>
      </c>
      <c r="F1767" t="str">
        <f t="shared" si="27"/>
        <v>Average Per Ton1-in-10August Monthly System Peak Day100% Cycling22</v>
      </c>
      <c r="G1767">
        <v>0.4426138</v>
      </c>
      <c r="H1767">
        <v>0.40595920000000002</v>
      </c>
      <c r="I1767">
        <v>76.213499999999996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9073</v>
      </c>
      <c r="P1767" t="s">
        <v>58</v>
      </c>
      <c r="Q1767" t="s">
        <v>60</v>
      </c>
      <c r="R1767" t="s">
        <v>66</v>
      </c>
    </row>
    <row r="1768" spans="1:18" x14ac:dyDescent="0.25">
      <c r="A1768" t="s">
        <v>28</v>
      </c>
      <c r="B1768" t="s">
        <v>38</v>
      </c>
      <c r="C1768" t="s">
        <v>47</v>
      </c>
      <c r="D1768" t="s">
        <v>57</v>
      </c>
      <c r="E1768">
        <v>22</v>
      </c>
      <c r="F1768" t="str">
        <f t="shared" si="27"/>
        <v>Average Per Premise1-in-10August Monthly System Peak Day100% Cycling22</v>
      </c>
      <c r="G1768">
        <v>1.9875080000000001</v>
      </c>
      <c r="H1768">
        <v>1.8229150000000001</v>
      </c>
      <c r="I1768">
        <v>76.213499999999996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9073</v>
      </c>
      <c r="P1768" t="s">
        <v>58</v>
      </c>
      <c r="Q1768" t="s">
        <v>60</v>
      </c>
      <c r="R1768" t="s">
        <v>66</v>
      </c>
    </row>
    <row r="1769" spans="1:18" x14ac:dyDescent="0.25">
      <c r="A1769" t="s">
        <v>29</v>
      </c>
      <c r="B1769" t="s">
        <v>38</v>
      </c>
      <c r="C1769" t="s">
        <v>47</v>
      </c>
      <c r="D1769" t="s">
        <v>57</v>
      </c>
      <c r="E1769">
        <v>22</v>
      </c>
      <c r="F1769" t="str">
        <f t="shared" si="27"/>
        <v>Average Per Device1-in-10August Monthly System Peak Day100% Cycling22</v>
      </c>
      <c r="G1769">
        <v>1.6086229999999999</v>
      </c>
      <c r="H1769">
        <v>1.4754069999999999</v>
      </c>
      <c r="I1769">
        <v>76.213499999999996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9073</v>
      </c>
      <c r="P1769" t="s">
        <v>58</v>
      </c>
      <c r="Q1769" t="s">
        <v>60</v>
      </c>
      <c r="R1769" t="s">
        <v>66</v>
      </c>
    </row>
    <row r="1770" spans="1:18" x14ac:dyDescent="0.25">
      <c r="A1770" t="s">
        <v>43</v>
      </c>
      <c r="B1770" t="s">
        <v>38</v>
      </c>
      <c r="C1770" t="s">
        <v>47</v>
      </c>
      <c r="D1770" t="s">
        <v>57</v>
      </c>
      <c r="E1770">
        <v>22</v>
      </c>
      <c r="F1770" t="str">
        <f t="shared" si="27"/>
        <v>Aggregate1-in-10August Monthly System Peak Day100% Cycling22</v>
      </c>
      <c r="G1770">
        <v>18.03266</v>
      </c>
      <c r="H1770">
        <v>16.53931</v>
      </c>
      <c r="I1770">
        <v>76.213499999999996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9073</v>
      </c>
      <c r="P1770" t="s">
        <v>58</v>
      </c>
      <c r="Q1770" t="s">
        <v>60</v>
      </c>
      <c r="R1770" t="s">
        <v>66</v>
      </c>
    </row>
    <row r="1771" spans="1:18" x14ac:dyDescent="0.25">
      <c r="A1771" t="s">
        <v>30</v>
      </c>
      <c r="B1771" t="s">
        <v>38</v>
      </c>
      <c r="C1771" t="s">
        <v>47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0.54340040000000001</v>
      </c>
      <c r="H1771">
        <v>0.52373400000000003</v>
      </c>
      <c r="I1771">
        <v>76.305999999999997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12598</v>
      </c>
      <c r="P1771" t="s">
        <v>58</v>
      </c>
      <c r="Q1771" t="s">
        <v>60</v>
      </c>
      <c r="R1771" t="s">
        <v>66</v>
      </c>
    </row>
    <row r="1772" spans="1:18" x14ac:dyDescent="0.25">
      <c r="A1772" t="s">
        <v>28</v>
      </c>
      <c r="B1772" t="s">
        <v>38</v>
      </c>
      <c r="C1772" t="s">
        <v>47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2.2234210000000001</v>
      </c>
      <c r="H1772">
        <v>2.1429529999999999</v>
      </c>
      <c r="I1772">
        <v>76.305999999999997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12598</v>
      </c>
      <c r="P1772" t="s">
        <v>58</v>
      </c>
      <c r="Q1772" t="s">
        <v>60</v>
      </c>
      <c r="R1772" t="s">
        <v>66</v>
      </c>
    </row>
    <row r="1773" spans="1:18" x14ac:dyDescent="0.25">
      <c r="A1773" t="s">
        <v>29</v>
      </c>
      <c r="B1773" t="s">
        <v>38</v>
      </c>
      <c r="C1773" t="s">
        <v>47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1.9052279999999999</v>
      </c>
      <c r="H1773">
        <v>1.8362750000000001</v>
      </c>
      <c r="I1773">
        <v>76.305999999999997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12598</v>
      </c>
      <c r="P1773" t="s">
        <v>58</v>
      </c>
      <c r="Q1773" t="s">
        <v>60</v>
      </c>
      <c r="R1773" t="s">
        <v>66</v>
      </c>
    </row>
    <row r="1774" spans="1:18" x14ac:dyDescent="0.25">
      <c r="A1774" t="s">
        <v>43</v>
      </c>
      <c r="B1774" t="s">
        <v>38</v>
      </c>
      <c r="C1774" t="s">
        <v>47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28.010660000000001</v>
      </c>
      <c r="H1774">
        <v>26.996919999999999</v>
      </c>
      <c r="I1774">
        <v>76.305999999999997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12598</v>
      </c>
      <c r="P1774" t="s">
        <v>58</v>
      </c>
      <c r="Q1774" t="s">
        <v>60</v>
      </c>
      <c r="R1774" t="s">
        <v>66</v>
      </c>
    </row>
    <row r="1775" spans="1:18" x14ac:dyDescent="0.25">
      <c r="A1775" t="s">
        <v>30</v>
      </c>
      <c r="B1775" t="s">
        <v>38</v>
      </c>
      <c r="C1775" t="s">
        <v>47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0.50120100000000001</v>
      </c>
      <c r="H1775">
        <v>0.4744217</v>
      </c>
      <c r="I1775">
        <v>76.267300000000006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21671</v>
      </c>
      <c r="P1775" t="s">
        <v>58</v>
      </c>
      <c r="Q1775" t="s">
        <v>60</v>
      </c>
    </row>
    <row r="1776" spans="1:18" x14ac:dyDescent="0.25">
      <c r="A1776" t="s">
        <v>28</v>
      </c>
      <c r="B1776" t="s">
        <v>38</v>
      </c>
      <c r="C1776" t="s">
        <v>47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2.1344189999999998</v>
      </c>
      <c r="H1776">
        <v>2.0203760000000002</v>
      </c>
      <c r="I1776">
        <v>76.267300000000006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21671</v>
      </c>
      <c r="P1776" t="s">
        <v>58</v>
      </c>
      <c r="Q1776" t="s">
        <v>60</v>
      </c>
    </row>
    <row r="1777" spans="1:18" x14ac:dyDescent="0.25">
      <c r="A1777" t="s">
        <v>29</v>
      </c>
      <c r="B1777" t="s">
        <v>38</v>
      </c>
      <c r="C1777" t="s">
        <v>47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1.78508</v>
      </c>
      <c r="H1777">
        <v>1.689703</v>
      </c>
      <c r="I1777">
        <v>76.267300000000006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21671</v>
      </c>
      <c r="P1777" t="s">
        <v>58</v>
      </c>
      <c r="Q1777" t="s">
        <v>60</v>
      </c>
    </row>
    <row r="1778" spans="1:18" x14ac:dyDescent="0.25">
      <c r="A1778" t="s">
        <v>43</v>
      </c>
      <c r="B1778" t="s">
        <v>38</v>
      </c>
      <c r="C1778" t="s">
        <v>47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46.254989999999999</v>
      </c>
      <c r="H1778">
        <v>43.783569999999997</v>
      </c>
      <c r="I1778">
        <v>76.267300000000006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21671</v>
      </c>
      <c r="P1778" t="s">
        <v>58</v>
      </c>
      <c r="Q1778" t="s">
        <v>60</v>
      </c>
    </row>
    <row r="1779" spans="1:18" x14ac:dyDescent="0.25">
      <c r="A1779" t="s">
        <v>30</v>
      </c>
      <c r="B1779" t="s">
        <v>38</v>
      </c>
      <c r="C1779" t="s">
        <v>37</v>
      </c>
      <c r="D1779" t="s">
        <v>57</v>
      </c>
      <c r="E1779">
        <v>22</v>
      </c>
      <c r="F1779" t="str">
        <f t="shared" si="27"/>
        <v>Average Per Ton1-in-10August Typical Event Day100% Cycling22</v>
      </c>
      <c r="G1779">
        <v>0.42865160000000002</v>
      </c>
      <c r="H1779">
        <v>0.39315329999999998</v>
      </c>
      <c r="I1779">
        <v>75.249799999999993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9073</v>
      </c>
      <c r="P1779" t="s">
        <v>58</v>
      </c>
      <c r="Q1779" t="s">
        <v>60</v>
      </c>
      <c r="R1779" t="s">
        <v>66</v>
      </c>
    </row>
    <row r="1780" spans="1:18" x14ac:dyDescent="0.25">
      <c r="A1780" t="s">
        <v>28</v>
      </c>
      <c r="B1780" t="s">
        <v>38</v>
      </c>
      <c r="C1780" t="s">
        <v>37</v>
      </c>
      <c r="D1780" t="s">
        <v>57</v>
      </c>
      <c r="E1780">
        <v>22</v>
      </c>
      <c r="F1780" t="str">
        <f t="shared" si="27"/>
        <v>Average Per Premise1-in-10August Typical Event Day100% Cycling22</v>
      </c>
      <c r="G1780">
        <v>1.924812</v>
      </c>
      <c r="H1780">
        <v>1.7654110000000001</v>
      </c>
      <c r="I1780">
        <v>75.249799999999993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9073</v>
      </c>
      <c r="P1780" t="s">
        <v>58</v>
      </c>
      <c r="Q1780" t="s">
        <v>60</v>
      </c>
      <c r="R1780" t="s">
        <v>66</v>
      </c>
    </row>
    <row r="1781" spans="1:18" x14ac:dyDescent="0.25">
      <c r="A1781" t="s">
        <v>29</v>
      </c>
      <c r="B1781" t="s">
        <v>38</v>
      </c>
      <c r="C1781" t="s">
        <v>37</v>
      </c>
      <c r="D1781" t="s">
        <v>57</v>
      </c>
      <c r="E1781">
        <v>22</v>
      </c>
      <c r="F1781" t="str">
        <f t="shared" si="27"/>
        <v>Average Per Device1-in-10August Typical Event Day100% Cycling22</v>
      </c>
      <c r="G1781">
        <v>1.557879</v>
      </c>
      <c r="H1781">
        <v>1.4288650000000001</v>
      </c>
      <c r="I1781">
        <v>75.249799999999993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9073</v>
      </c>
      <c r="P1781" t="s">
        <v>58</v>
      </c>
      <c r="Q1781" t="s">
        <v>60</v>
      </c>
      <c r="R1781" t="s">
        <v>66</v>
      </c>
    </row>
    <row r="1782" spans="1:18" x14ac:dyDescent="0.25">
      <c r="A1782" t="s">
        <v>43</v>
      </c>
      <c r="B1782" t="s">
        <v>38</v>
      </c>
      <c r="C1782" t="s">
        <v>37</v>
      </c>
      <c r="D1782" t="s">
        <v>57</v>
      </c>
      <c r="E1782">
        <v>22</v>
      </c>
      <c r="F1782" t="str">
        <f t="shared" si="27"/>
        <v>Aggregate1-in-10August Typical Event Day100% Cycling22</v>
      </c>
      <c r="G1782">
        <v>17.463819999999998</v>
      </c>
      <c r="H1782">
        <v>16.017579999999999</v>
      </c>
      <c r="I1782">
        <v>75.249799999999993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9073</v>
      </c>
      <c r="P1782" t="s">
        <v>58</v>
      </c>
      <c r="Q1782" t="s">
        <v>60</v>
      </c>
      <c r="R1782" t="s">
        <v>66</v>
      </c>
    </row>
    <row r="1783" spans="1:18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0.53391429999999995</v>
      </c>
      <c r="H1783">
        <v>0.51459120000000003</v>
      </c>
      <c r="I1783">
        <v>75.237499999999997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12598</v>
      </c>
      <c r="P1783" t="s">
        <v>58</v>
      </c>
      <c r="Q1783" t="s">
        <v>60</v>
      </c>
      <c r="R1783" t="s">
        <v>66</v>
      </c>
    </row>
    <row r="1784" spans="1:18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2.1846070000000002</v>
      </c>
      <c r="H1784">
        <v>2.1055429999999999</v>
      </c>
      <c r="I1784">
        <v>75.237499999999997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12598</v>
      </c>
      <c r="P1784" t="s">
        <v>58</v>
      </c>
      <c r="Q1784" t="s">
        <v>60</v>
      </c>
      <c r="R1784" t="s">
        <v>66</v>
      </c>
    </row>
    <row r="1785" spans="1:18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1.8719680000000001</v>
      </c>
      <c r="H1785">
        <v>1.804219</v>
      </c>
      <c r="I1785">
        <v>75.237499999999997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12598</v>
      </c>
      <c r="P1785" t="s">
        <v>58</v>
      </c>
      <c r="Q1785" t="s">
        <v>60</v>
      </c>
      <c r="R1785" t="s">
        <v>66</v>
      </c>
    </row>
    <row r="1786" spans="1:18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27.52168</v>
      </c>
      <c r="H1786">
        <v>26.525639999999999</v>
      </c>
      <c r="I1786">
        <v>75.237499999999997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12598</v>
      </c>
      <c r="P1786" t="s">
        <v>58</v>
      </c>
      <c r="Q1786" t="s">
        <v>60</v>
      </c>
      <c r="R1786" t="s">
        <v>66</v>
      </c>
    </row>
    <row r="1787" spans="1:18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0.48984080000000002</v>
      </c>
      <c r="H1787">
        <v>0.46374520000000002</v>
      </c>
      <c r="I1787">
        <v>75.242599999999996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21671</v>
      </c>
      <c r="P1787" t="s">
        <v>58</v>
      </c>
      <c r="Q1787" t="s">
        <v>60</v>
      </c>
    </row>
    <row r="1788" spans="1:18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2.0860400000000001</v>
      </c>
      <c r="H1788">
        <v>1.974909</v>
      </c>
      <c r="I1788">
        <v>75.242599999999996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21671</v>
      </c>
      <c r="P1788" t="s">
        <v>58</v>
      </c>
      <c r="Q1788" t="s">
        <v>60</v>
      </c>
    </row>
    <row r="1789" spans="1:18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1.7446189999999999</v>
      </c>
      <c r="H1789">
        <v>1.6516770000000001</v>
      </c>
      <c r="I1789">
        <v>75.242599999999996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21671</v>
      </c>
      <c r="P1789" t="s">
        <v>58</v>
      </c>
      <c r="Q1789" t="s">
        <v>60</v>
      </c>
    </row>
    <row r="1790" spans="1:18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45.206569999999999</v>
      </c>
      <c r="H1790">
        <v>42.798250000000003</v>
      </c>
      <c r="I1790">
        <v>75.242599999999996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21671</v>
      </c>
      <c r="P1790" t="s">
        <v>58</v>
      </c>
      <c r="Q1790" t="s">
        <v>60</v>
      </c>
    </row>
    <row r="1791" spans="1:18" x14ac:dyDescent="0.25">
      <c r="A1791" t="s">
        <v>30</v>
      </c>
      <c r="B1791" t="s">
        <v>38</v>
      </c>
      <c r="C1791" t="s">
        <v>48</v>
      </c>
      <c r="D1791" t="s">
        <v>57</v>
      </c>
      <c r="E1791">
        <v>22</v>
      </c>
      <c r="F1791" t="str">
        <f t="shared" si="27"/>
        <v>Average Per Ton1-in-10July Monthly System Peak Day100% Cycling22</v>
      </c>
      <c r="G1791">
        <v>0.4314441</v>
      </c>
      <c r="H1791">
        <v>0.39571460000000003</v>
      </c>
      <c r="I1791">
        <v>74.771500000000003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9073</v>
      </c>
      <c r="P1791" t="s">
        <v>58</v>
      </c>
      <c r="Q1791" t="s">
        <v>60</v>
      </c>
      <c r="R1791" t="s">
        <v>67</v>
      </c>
    </row>
    <row r="1792" spans="1:18" x14ac:dyDescent="0.25">
      <c r="A1792" t="s">
        <v>28</v>
      </c>
      <c r="B1792" t="s">
        <v>38</v>
      </c>
      <c r="C1792" t="s">
        <v>48</v>
      </c>
      <c r="D1792" t="s">
        <v>57</v>
      </c>
      <c r="E1792">
        <v>22</v>
      </c>
      <c r="F1792" t="str">
        <f t="shared" si="27"/>
        <v>Average Per Premise1-in-10July Monthly System Peak Day100% Cycling22</v>
      </c>
      <c r="G1792">
        <v>1.937352</v>
      </c>
      <c r="H1792">
        <v>1.776912</v>
      </c>
      <c r="I1792">
        <v>74.771500000000003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9073</v>
      </c>
      <c r="P1792" t="s">
        <v>58</v>
      </c>
      <c r="Q1792" t="s">
        <v>60</v>
      </c>
      <c r="R1792" t="s">
        <v>67</v>
      </c>
    </row>
    <row r="1793" spans="1:18" x14ac:dyDescent="0.25">
      <c r="A1793" t="s">
        <v>29</v>
      </c>
      <c r="B1793" t="s">
        <v>38</v>
      </c>
      <c r="C1793" t="s">
        <v>48</v>
      </c>
      <c r="D1793" t="s">
        <v>57</v>
      </c>
      <c r="E1793">
        <v>22</v>
      </c>
      <c r="F1793" t="str">
        <f t="shared" si="27"/>
        <v>Average Per Device1-in-10July Monthly System Peak Day100% Cycling22</v>
      </c>
      <c r="G1793">
        <v>1.568028</v>
      </c>
      <c r="H1793">
        <v>1.4381740000000001</v>
      </c>
      <c r="I1793">
        <v>74.771500000000003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9073</v>
      </c>
      <c r="P1793" t="s">
        <v>58</v>
      </c>
      <c r="Q1793" t="s">
        <v>60</v>
      </c>
      <c r="R1793" t="s">
        <v>67</v>
      </c>
    </row>
    <row r="1794" spans="1:18" x14ac:dyDescent="0.25">
      <c r="A1794" t="s">
        <v>43</v>
      </c>
      <c r="B1794" t="s">
        <v>38</v>
      </c>
      <c r="C1794" t="s">
        <v>48</v>
      </c>
      <c r="D1794" t="s">
        <v>57</v>
      </c>
      <c r="E1794">
        <v>22</v>
      </c>
      <c r="F1794" t="str">
        <f t="shared" si="27"/>
        <v>Aggregate1-in-10July Monthly System Peak Day100% Cycling22</v>
      </c>
      <c r="G1794">
        <v>17.577590000000001</v>
      </c>
      <c r="H1794">
        <v>16.121929999999999</v>
      </c>
      <c r="I1794">
        <v>74.771500000000003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9073</v>
      </c>
      <c r="P1794" t="s">
        <v>58</v>
      </c>
      <c r="Q1794" t="s">
        <v>60</v>
      </c>
      <c r="R1794" t="s">
        <v>67</v>
      </c>
    </row>
    <row r="1795" spans="1:18" x14ac:dyDescent="0.25">
      <c r="A1795" t="s">
        <v>30</v>
      </c>
      <c r="B1795" t="s">
        <v>38</v>
      </c>
      <c r="C1795" t="s">
        <v>48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0.53514419999999996</v>
      </c>
      <c r="H1795">
        <v>0.51577669999999998</v>
      </c>
      <c r="I1795">
        <v>74.884799999999998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12598</v>
      </c>
      <c r="P1795" t="s">
        <v>58</v>
      </c>
      <c r="Q1795" t="s">
        <v>60</v>
      </c>
      <c r="R1795" t="s">
        <v>67</v>
      </c>
    </row>
    <row r="1796" spans="1:18" x14ac:dyDescent="0.25">
      <c r="A1796" t="s">
        <v>28</v>
      </c>
      <c r="B1796" t="s">
        <v>38</v>
      </c>
      <c r="C1796" t="s">
        <v>48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2.1896399999999998</v>
      </c>
      <c r="H1796">
        <v>2.1103939999999999</v>
      </c>
      <c r="I1796">
        <v>74.884799999999998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12598</v>
      </c>
      <c r="P1796" t="s">
        <v>58</v>
      </c>
      <c r="Q1796" t="s">
        <v>60</v>
      </c>
      <c r="R1796" t="s">
        <v>67</v>
      </c>
    </row>
    <row r="1797" spans="1:18" x14ac:dyDescent="0.25">
      <c r="A1797" t="s">
        <v>29</v>
      </c>
      <c r="B1797" t="s">
        <v>38</v>
      </c>
      <c r="C1797" t="s">
        <v>48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1.8762810000000001</v>
      </c>
      <c r="H1797">
        <v>1.808376</v>
      </c>
      <c r="I1797">
        <v>74.884799999999998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12598</v>
      </c>
      <c r="P1797" t="s">
        <v>58</v>
      </c>
      <c r="Q1797" t="s">
        <v>60</v>
      </c>
      <c r="R1797" t="s">
        <v>67</v>
      </c>
    </row>
    <row r="1798" spans="1:18" x14ac:dyDescent="0.25">
      <c r="A1798" t="s">
        <v>43</v>
      </c>
      <c r="B1798" t="s">
        <v>38</v>
      </c>
      <c r="C1798" t="s">
        <v>48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27.585080000000001</v>
      </c>
      <c r="H1798">
        <v>26.586739999999999</v>
      </c>
      <c r="I1798">
        <v>74.884799999999998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12598</v>
      </c>
      <c r="P1798" t="s">
        <v>58</v>
      </c>
      <c r="Q1798" t="s">
        <v>60</v>
      </c>
      <c r="R1798" t="s">
        <v>67</v>
      </c>
    </row>
    <row r="1799" spans="1:18" x14ac:dyDescent="0.25">
      <c r="A1799" t="s">
        <v>30</v>
      </c>
      <c r="B1799" t="s">
        <v>38</v>
      </c>
      <c r="C1799" t="s">
        <v>48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0.49172500000000002</v>
      </c>
      <c r="H1799">
        <v>0.4655067</v>
      </c>
      <c r="I1799">
        <v>74.837400000000002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21671</v>
      </c>
      <c r="P1799" t="s">
        <v>58</v>
      </c>
      <c r="Q1799" t="s">
        <v>60</v>
      </c>
    </row>
    <row r="1800" spans="1:18" x14ac:dyDescent="0.25">
      <c r="A1800" t="s">
        <v>28</v>
      </c>
      <c r="B1800" t="s">
        <v>38</v>
      </c>
      <c r="C1800" t="s">
        <v>48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2.0940639999999999</v>
      </c>
      <c r="H1800">
        <v>1.98241</v>
      </c>
      <c r="I1800">
        <v>74.837400000000002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21671</v>
      </c>
      <c r="P1800" t="s">
        <v>58</v>
      </c>
      <c r="Q1800" t="s">
        <v>60</v>
      </c>
    </row>
    <row r="1801" spans="1:18" x14ac:dyDescent="0.25">
      <c r="A1801" t="s">
        <v>29</v>
      </c>
      <c r="B1801" t="s">
        <v>38</v>
      </c>
      <c r="C1801" t="s">
        <v>48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1.7513300000000001</v>
      </c>
      <c r="H1801">
        <v>1.657951</v>
      </c>
      <c r="I1801">
        <v>74.837400000000002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21671</v>
      </c>
      <c r="P1801" t="s">
        <v>58</v>
      </c>
      <c r="Q1801" t="s">
        <v>60</v>
      </c>
    </row>
    <row r="1802" spans="1:18" x14ac:dyDescent="0.25">
      <c r="A1802" t="s">
        <v>43</v>
      </c>
      <c r="B1802" t="s">
        <v>38</v>
      </c>
      <c r="C1802" t="s">
        <v>48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45.380459999999999</v>
      </c>
      <c r="H1802">
        <v>42.960819999999998</v>
      </c>
      <c r="I1802">
        <v>74.837400000000002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21671</v>
      </c>
      <c r="P1802" t="s">
        <v>58</v>
      </c>
      <c r="Q1802" t="s">
        <v>60</v>
      </c>
    </row>
    <row r="1803" spans="1:18" x14ac:dyDescent="0.25">
      <c r="A1803" t="s">
        <v>30</v>
      </c>
      <c r="B1803" t="s">
        <v>38</v>
      </c>
      <c r="C1803" t="s">
        <v>49</v>
      </c>
      <c r="D1803" t="s">
        <v>57</v>
      </c>
      <c r="E1803">
        <v>22</v>
      </c>
      <c r="F1803" t="str">
        <f t="shared" si="28"/>
        <v>Average Per Ton1-in-10June Monthly System Peak Day100% Cycling22</v>
      </c>
      <c r="G1803">
        <v>0.35878719999999997</v>
      </c>
      <c r="H1803">
        <v>0.3290747</v>
      </c>
      <c r="I1803">
        <v>72.3643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9073</v>
      </c>
      <c r="P1803" t="s">
        <v>58</v>
      </c>
      <c r="Q1803" t="s">
        <v>60</v>
      </c>
      <c r="R1803" t="s">
        <v>68</v>
      </c>
    </row>
    <row r="1804" spans="1:18" x14ac:dyDescent="0.25">
      <c r="A1804" t="s">
        <v>28</v>
      </c>
      <c r="B1804" t="s">
        <v>38</v>
      </c>
      <c r="C1804" t="s">
        <v>49</v>
      </c>
      <c r="D1804" t="s">
        <v>57</v>
      </c>
      <c r="E1804">
        <v>22</v>
      </c>
      <c r="F1804" t="str">
        <f t="shared" si="28"/>
        <v>Average Per Premise1-in-10June Monthly System Peak Day100% Cycling22</v>
      </c>
      <c r="G1804">
        <v>1.611094</v>
      </c>
      <c r="H1804">
        <v>1.477673</v>
      </c>
      <c r="I1804">
        <v>72.3643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9073</v>
      </c>
      <c r="P1804" t="s">
        <v>58</v>
      </c>
      <c r="Q1804" t="s">
        <v>60</v>
      </c>
      <c r="R1804" t="s">
        <v>68</v>
      </c>
    </row>
    <row r="1805" spans="1:18" x14ac:dyDescent="0.25">
      <c r="A1805" t="s">
        <v>29</v>
      </c>
      <c r="B1805" t="s">
        <v>38</v>
      </c>
      <c r="C1805" t="s">
        <v>49</v>
      </c>
      <c r="D1805" t="s">
        <v>57</v>
      </c>
      <c r="E1805">
        <v>22</v>
      </c>
      <c r="F1805" t="str">
        <f t="shared" si="28"/>
        <v>Average Per Device1-in-10June Monthly System Peak Day100% Cycling22</v>
      </c>
      <c r="G1805">
        <v>1.303966</v>
      </c>
      <c r="H1805">
        <v>1.19598</v>
      </c>
      <c r="I1805">
        <v>72.3643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9073</v>
      </c>
      <c r="P1805" t="s">
        <v>58</v>
      </c>
      <c r="Q1805" t="s">
        <v>60</v>
      </c>
      <c r="R1805" t="s">
        <v>68</v>
      </c>
    </row>
    <row r="1806" spans="1:18" x14ac:dyDescent="0.25">
      <c r="A1806" t="s">
        <v>43</v>
      </c>
      <c r="B1806" t="s">
        <v>38</v>
      </c>
      <c r="C1806" t="s">
        <v>49</v>
      </c>
      <c r="D1806" t="s">
        <v>57</v>
      </c>
      <c r="E1806">
        <v>22</v>
      </c>
      <c r="F1806" t="str">
        <f t="shared" si="28"/>
        <v>Aggregate1-in-10June Monthly System Peak Day100% Cycling22</v>
      </c>
      <c r="G1806">
        <v>14.617459999999999</v>
      </c>
      <c r="H1806">
        <v>13.406929999999999</v>
      </c>
      <c r="I1806">
        <v>72.3643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9073</v>
      </c>
      <c r="P1806" t="s">
        <v>58</v>
      </c>
      <c r="Q1806" t="s">
        <v>60</v>
      </c>
      <c r="R1806" t="s">
        <v>68</v>
      </c>
    </row>
    <row r="1807" spans="1:18" x14ac:dyDescent="0.25">
      <c r="A1807" t="s">
        <v>30</v>
      </c>
      <c r="B1807" t="s">
        <v>38</v>
      </c>
      <c r="C1807" t="s">
        <v>49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0.48152329999999999</v>
      </c>
      <c r="H1807">
        <v>0.46409640000000002</v>
      </c>
      <c r="I1807">
        <v>72.307599999999994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12598</v>
      </c>
      <c r="P1807" t="s">
        <v>58</v>
      </c>
      <c r="Q1807" t="s">
        <v>60</v>
      </c>
      <c r="R1807" t="s">
        <v>68</v>
      </c>
    </row>
    <row r="1808" spans="1:18" x14ac:dyDescent="0.25">
      <c r="A1808" t="s">
        <v>28</v>
      </c>
      <c r="B1808" t="s">
        <v>38</v>
      </c>
      <c r="C1808" t="s">
        <v>49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1.97024</v>
      </c>
      <c r="H1808">
        <v>1.898935</v>
      </c>
      <c r="I1808">
        <v>72.307599999999994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12598</v>
      </c>
      <c r="P1808" t="s">
        <v>58</v>
      </c>
      <c r="Q1808" t="s">
        <v>60</v>
      </c>
      <c r="R1808" t="s">
        <v>68</v>
      </c>
    </row>
    <row r="1809" spans="1:18" x14ac:dyDescent="0.25">
      <c r="A1809" t="s">
        <v>29</v>
      </c>
      <c r="B1809" t="s">
        <v>38</v>
      </c>
      <c r="C1809" t="s">
        <v>49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1.6882790000000001</v>
      </c>
      <c r="H1809">
        <v>1.627178</v>
      </c>
      <c r="I1809">
        <v>72.307599999999994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12598</v>
      </c>
      <c r="P1809" t="s">
        <v>58</v>
      </c>
      <c r="Q1809" t="s">
        <v>60</v>
      </c>
      <c r="R1809" t="s">
        <v>68</v>
      </c>
    </row>
    <row r="1810" spans="1:18" x14ac:dyDescent="0.25">
      <c r="A1810" t="s">
        <v>43</v>
      </c>
      <c r="B1810" t="s">
        <v>38</v>
      </c>
      <c r="C1810" t="s">
        <v>49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24.821079999999998</v>
      </c>
      <c r="H1810">
        <v>23.922779999999999</v>
      </c>
      <c r="I1810">
        <v>72.307599999999994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12598</v>
      </c>
      <c r="P1810" t="s">
        <v>58</v>
      </c>
      <c r="Q1810" t="s">
        <v>60</v>
      </c>
      <c r="R1810" t="s">
        <v>68</v>
      </c>
    </row>
    <row r="1811" spans="1:18" x14ac:dyDescent="0.25">
      <c r="A1811" t="s">
        <v>30</v>
      </c>
      <c r="B1811" t="s">
        <v>38</v>
      </c>
      <c r="C1811" t="s">
        <v>49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0.43013370000000001</v>
      </c>
      <c r="H1811">
        <v>0.4075628</v>
      </c>
      <c r="I1811">
        <v>72.331299999999999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21671</v>
      </c>
      <c r="P1811" t="s">
        <v>58</v>
      </c>
      <c r="Q1811" t="s">
        <v>60</v>
      </c>
    </row>
    <row r="1812" spans="1:18" x14ac:dyDescent="0.25">
      <c r="A1812" t="s">
        <v>28</v>
      </c>
      <c r="B1812" t="s">
        <v>38</v>
      </c>
      <c r="C1812" t="s">
        <v>49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1.831771</v>
      </c>
      <c r="H1812">
        <v>1.7356499999999999</v>
      </c>
      <c r="I1812">
        <v>72.331299999999999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21671</v>
      </c>
      <c r="P1812" t="s">
        <v>58</v>
      </c>
      <c r="Q1812" t="s">
        <v>60</v>
      </c>
    </row>
    <row r="1813" spans="1:18" x14ac:dyDescent="0.25">
      <c r="A1813" t="s">
        <v>29</v>
      </c>
      <c r="B1813" t="s">
        <v>38</v>
      </c>
      <c r="C1813" t="s">
        <v>49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1.5319659999999999</v>
      </c>
      <c r="H1813">
        <v>1.4515769999999999</v>
      </c>
      <c r="I1813">
        <v>72.331299999999999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21671</v>
      </c>
      <c r="P1813" t="s">
        <v>58</v>
      </c>
      <c r="Q1813" t="s">
        <v>60</v>
      </c>
    </row>
    <row r="1814" spans="1:18" x14ac:dyDescent="0.25">
      <c r="A1814" t="s">
        <v>43</v>
      </c>
      <c r="B1814" t="s">
        <v>38</v>
      </c>
      <c r="C1814" t="s">
        <v>49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39.696309999999997</v>
      </c>
      <c r="H1814">
        <v>37.613280000000003</v>
      </c>
      <c r="I1814">
        <v>72.331299999999999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21671</v>
      </c>
      <c r="P1814" t="s">
        <v>58</v>
      </c>
      <c r="Q1814" t="s">
        <v>60</v>
      </c>
    </row>
    <row r="1815" spans="1:18" x14ac:dyDescent="0.25">
      <c r="A1815" t="s">
        <v>30</v>
      </c>
      <c r="B1815" t="s">
        <v>38</v>
      </c>
      <c r="C1815" t="s">
        <v>50</v>
      </c>
      <c r="D1815" t="s">
        <v>57</v>
      </c>
      <c r="E1815">
        <v>22</v>
      </c>
      <c r="F1815" t="str">
        <f t="shared" si="28"/>
        <v>Average Per Ton1-in-10May Monthly System Peak Day100% Cycling22</v>
      </c>
      <c r="G1815">
        <v>0.3981112</v>
      </c>
      <c r="H1815">
        <v>0.36514210000000002</v>
      </c>
      <c r="I1815">
        <v>70.206999999999994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9073</v>
      </c>
      <c r="P1815" t="s">
        <v>58</v>
      </c>
      <c r="Q1815" t="s">
        <v>60</v>
      </c>
      <c r="R1815" t="s">
        <v>69</v>
      </c>
    </row>
    <row r="1816" spans="1:18" x14ac:dyDescent="0.25">
      <c r="A1816" t="s">
        <v>28</v>
      </c>
      <c r="B1816" t="s">
        <v>38</v>
      </c>
      <c r="C1816" t="s">
        <v>50</v>
      </c>
      <c r="D1816" t="s">
        <v>57</v>
      </c>
      <c r="E1816">
        <v>22</v>
      </c>
      <c r="F1816" t="str">
        <f t="shared" si="28"/>
        <v>Average Per Premise1-in-10May Monthly System Peak Day100% Cycling22</v>
      </c>
      <c r="G1816">
        <v>1.787674</v>
      </c>
      <c r="H1816">
        <v>1.6396299999999999</v>
      </c>
      <c r="I1816">
        <v>70.206999999999994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9073</v>
      </c>
      <c r="P1816" t="s">
        <v>58</v>
      </c>
      <c r="Q1816" t="s">
        <v>60</v>
      </c>
      <c r="R1816" t="s">
        <v>69</v>
      </c>
    </row>
    <row r="1817" spans="1:18" x14ac:dyDescent="0.25">
      <c r="A1817" t="s">
        <v>29</v>
      </c>
      <c r="B1817" t="s">
        <v>38</v>
      </c>
      <c r="C1817" t="s">
        <v>50</v>
      </c>
      <c r="D1817" t="s">
        <v>57</v>
      </c>
      <c r="E1817">
        <v>22</v>
      </c>
      <c r="F1817" t="str">
        <f t="shared" si="28"/>
        <v>Average Per Device1-in-10May Monthly System Peak Day100% Cycling22</v>
      </c>
      <c r="G1817">
        <v>1.4468840000000001</v>
      </c>
      <c r="H1817">
        <v>1.327062</v>
      </c>
      <c r="I1817">
        <v>70.206999999999994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9073</v>
      </c>
      <c r="P1817" t="s">
        <v>58</v>
      </c>
      <c r="Q1817" t="s">
        <v>60</v>
      </c>
      <c r="R1817" t="s">
        <v>69</v>
      </c>
    </row>
    <row r="1818" spans="1:18" x14ac:dyDescent="0.25">
      <c r="A1818" t="s">
        <v>43</v>
      </c>
      <c r="B1818" t="s">
        <v>38</v>
      </c>
      <c r="C1818" t="s">
        <v>50</v>
      </c>
      <c r="D1818" t="s">
        <v>57</v>
      </c>
      <c r="E1818">
        <v>22</v>
      </c>
      <c r="F1818" t="str">
        <f t="shared" si="28"/>
        <v>Aggregate1-in-10May Monthly System Peak Day100% Cycling22</v>
      </c>
      <c r="G1818">
        <v>16.219570000000001</v>
      </c>
      <c r="H1818">
        <v>14.87636</v>
      </c>
      <c r="I1818">
        <v>70.206999999999994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9073</v>
      </c>
      <c r="P1818" t="s">
        <v>58</v>
      </c>
      <c r="Q1818" t="s">
        <v>60</v>
      </c>
      <c r="R1818" t="s">
        <v>69</v>
      </c>
    </row>
    <row r="1819" spans="1:18" x14ac:dyDescent="0.25">
      <c r="A1819" t="s">
        <v>30</v>
      </c>
      <c r="B1819" t="s">
        <v>38</v>
      </c>
      <c r="C1819" t="s">
        <v>50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0.51008609999999999</v>
      </c>
      <c r="H1819">
        <v>0.49162539999999999</v>
      </c>
      <c r="I1819">
        <v>69.980400000000003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12598</v>
      </c>
      <c r="P1819" t="s">
        <v>58</v>
      </c>
      <c r="Q1819" t="s">
        <v>60</v>
      </c>
      <c r="R1819" t="s">
        <v>69</v>
      </c>
    </row>
    <row r="1820" spans="1:18" x14ac:dyDescent="0.25">
      <c r="A1820" t="s">
        <v>28</v>
      </c>
      <c r="B1820" t="s">
        <v>38</v>
      </c>
      <c r="C1820" t="s">
        <v>50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2.08711</v>
      </c>
      <c r="H1820">
        <v>2.011574</v>
      </c>
      <c r="I1820">
        <v>69.980400000000003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12598</v>
      </c>
      <c r="P1820" t="s">
        <v>58</v>
      </c>
      <c r="Q1820" t="s">
        <v>60</v>
      </c>
      <c r="R1820" t="s">
        <v>69</v>
      </c>
    </row>
    <row r="1821" spans="1:18" x14ac:dyDescent="0.25">
      <c r="A1821" t="s">
        <v>29</v>
      </c>
      <c r="B1821" t="s">
        <v>38</v>
      </c>
      <c r="C1821" t="s">
        <v>50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1.788424</v>
      </c>
      <c r="H1821">
        <v>1.723698</v>
      </c>
      <c r="I1821">
        <v>69.980400000000003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12598</v>
      </c>
      <c r="P1821" t="s">
        <v>58</v>
      </c>
      <c r="Q1821" t="s">
        <v>60</v>
      </c>
      <c r="R1821" t="s">
        <v>69</v>
      </c>
    </row>
    <row r="1822" spans="1:18" x14ac:dyDescent="0.25">
      <c r="A1822" t="s">
        <v>43</v>
      </c>
      <c r="B1822" t="s">
        <v>38</v>
      </c>
      <c r="C1822" t="s">
        <v>50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26.293410000000002</v>
      </c>
      <c r="H1822">
        <v>25.341809999999999</v>
      </c>
      <c r="I1822">
        <v>69.980400000000003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12598</v>
      </c>
      <c r="P1822" t="s">
        <v>58</v>
      </c>
      <c r="Q1822" t="s">
        <v>60</v>
      </c>
      <c r="R1822" t="s">
        <v>69</v>
      </c>
    </row>
    <row r="1823" spans="1:18" x14ac:dyDescent="0.25">
      <c r="A1823" t="s">
        <v>30</v>
      </c>
      <c r="B1823" t="s">
        <v>38</v>
      </c>
      <c r="C1823" t="s">
        <v>50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0.46320220000000001</v>
      </c>
      <c r="H1823">
        <v>0.43866680000000002</v>
      </c>
      <c r="I1823">
        <v>70.075299999999999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21671</v>
      </c>
      <c r="P1823" t="s">
        <v>58</v>
      </c>
      <c r="Q1823" t="s">
        <v>60</v>
      </c>
    </row>
    <row r="1824" spans="1:18" x14ac:dyDescent="0.25">
      <c r="A1824" t="s">
        <v>28</v>
      </c>
      <c r="B1824" t="s">
        <v>38</v>
      </c>
      <c r="C1824" t="s">
        <v>50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1.9725969999999999</v>
      </c>
      <c r="H1824">
        <v>1.8681099999999999</v>
      </c>
      <c r="I1824">
        <v>70.075299999999999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21671</v>
      </c>
      <c r="P1824" t="s">
        <v>58</v>
      </c>
      <c r="Q1824" t="s">
        <v>60</v>
      </c>
    </row>
    <row r="1825" spans="1:18" x14ac:dyDescent="0.25">
      <c r="A1825" t="s">
        <v>29</v>
      </c>
      <c r="B1825" t="s">
        <v>38</v>
      </c>
      <c r="C1825" t="s">
        <v>50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1.649743</v>
      </c>
      <c r="H1825">
        <v>1.5623579999999999</v>
      </c>
      <c r="I1825">
        <v>70.075299999999999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21671</v>
      </c>
      <c r="P1825" t="s">
        <v>58</v>
      </c>
      <c r="Q1825" t="s">
        <v>60</v>
      </c>
    </row>
    <row r="1826" spans="1:18" x14ac:dyDescent="0.25">
      <c r="A1826" t="s">
        <v>43</v>
      </c>
      <c r="B1826" t="s">
        <v>38</v>
      </c>
      <c r="C1826" t="s">
        <v>50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42.748139999999999</v>
      </c>
      <c r="H1826">
        <v>40.483820000000001</v>
      </c>
      <c r="I1826">
        <v>70.075299999999999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21671</v>
      </c>
      <c r="P1826" t="s">
        <v>58</v>
      </c>
      <c r="Q1826" t="s">
        <v>60</v>
      </c>
    </row>
    <row r="1827" spans="1:18" x14ac:dyDescent="0.25">
      <c r="A1827" t="s">
        <v>30</v>
      </c>
      <c r="B1827" t="s">
        <v>38</v>
      </c>
      <c r="C1827" t="s">
        <v>51</v>
      </c>
      <c r="D1827" t="s">
        <v>57</v>
      </c>
      <c r="E1827">
        <v>22</v>
      </c>
      <c r="F1827" t="str">
        <f t="shared" si="28"/>
        <v>Average Per Ton1-in-10October Monthly System Peak Day100% Cycling22</v>
      </c>
      <c r="G1827">
        <v>0.40331919999999999</v>
      </c>
      <c r="H1827">
        <v>0.36991879999999999</v>
      </c>
      <c r="I1827">
        <v>72.703599999999994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9073</v>
      </c>
      <c r="P1827" t="s">
        <v>58</v>
      </c>
      <c r="Q1827" t="s">
        <v>60</v>
      </c>
      <c r="R1827" t="s">
        <v>70</v>
      </c>
    </row>
    <row r="1828" spans="1:18" x14ac:dyDescent="0.25">
      <c r="A1828" t="s">
        <v>28</v>
      </c>
      <c r="B1828" t="s">
        <v>38</v>
      </c>
      <c r="C1828" t="s">
        <v>51</v>
      </c>
      <c r="D1828" t="s">
        <v>57</v>
      </c>
      <c r="E1828">
        <v>22</v>
      </c>
      <c r="F1828" t="str">
        <f t="shared" si="28"/>
        <v>Average Per Premise1-in-10October Monthly System Peak Day100% Cycling22</v>
      </c>
      <c r="G1828">
        <v>1.8110599999999999</v>
      </c>
      <c r="H1828">
        <v>1.661079</v>
      </c>
      <c r="I1828">
        <v>72.703599999999994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9073</v>
      </c>
      <c r="P1828" t="s">
        <v>58</v>
      </c>
      <c r="Q1828" t="s">
        <v>60</v>
      </c>
      <c r="R1828" t="s">
        <v>70</v>
      </c>
    </row>
    <row r="1829" spans="1:18" x14ac:dyDescent="0.25">
      <c r="A1829" t="s">
        <v>29</v>
      </c>
      <c r="B1829" t="s">
        <v>38</v>
      </c>
      <c r="C1829" t="s">
        <v>51</v>
      </c>
      <c r="D1829" t="s">
        <v>57</v>
      </c>
      <c r="E1829">
        <v>22</v>
      </c>
      <c r="F1829" t="str">
        <f t="shared" si="28"/>
        <v>Average Per Device1-in-10October Monthly System Peak Day100% Cycling22</v>
      </c>
      <c r="G1829">
        <v>1.4658119999999999</v>
      </c>
      <c r="H1829">
        <v>1.344422</v>
      </c>
      <c r="I1829">
        <v>72.703599999999994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9073</v>
      </c>
      <c r="P1829" t="s">
        <v>58</v>
      </c>
      <c r="Q1829" t="s">
        <v>60</v>
      </c>
      <c r="R1829" t="s">
        <v>70</v>
      </c>
    </row>
    <row r="1830" spans="1:18" x14ac:dyDescent="0.25">
      <c r="A1830" t="s">
        <v>43</v>
      </c>
      <c r="B1830" t="s">
        <v>38</v>
      </c>
      <c r="C1830" t="s">
        <v>51</v>
      </c>
      <c r="D1830" t="s">
        <v>57</v>
      </c>
      <c r="E1830">
        <v>22</v>
      </c>
      <c r="F1830" t="str">
        <f t="shared" si="28"/>
        <v>Aggregate1-in-10October Monthly System Peak Day100% Cycling22</v>
      </c>
      <c r="G1830">
        <v>16.431750000000001</v>
      </c>
      <c r="H1830">
        <v>15.070970000000001</v>
      </c>
      <c r="I1830">
        <v>72.703599999999994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9073</v>
      </c>
      <c r="P1830" t="s">
        <v>58</v>
      </c>
      <c r="Q1830" t="s">
        <v>60</v>
      </c>
      <c r="R1830" t="s">
        <v>70</v>
      </c>
    </row>
    <row r="1831" spans="1:18" x14ac:dyDescent="0.25">
      <c r="A1831" t="s">
        <v>30</v>
      </c>
      <c r="B1831" t="s">
        <v>38</v>
      </c>
      <c r="C1831" t="s">
        <v>51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0.51459060000000001</v>
      </c>
      <c r="H1831">
        <v>0.49596689999999999</v>
      </c>
      <c r="I1831">
        <v>72.4786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12598</v>
      </c>
      <c r="P1831" t="s">
        <v>58</v>
      </c>
      <c r="Q1831" t="s">
        <v>60</v>
      </c>
      <c r="R1831" t="s">
        <v>70</v>
      </c>
    </row>
    <row r="1832" spans="1:18" x14ac:dyDescent="0.25">
      <c r="A1832" t="s">
        <v>28</v>
      </c>
      <c r="B1832" t="s">
        <v>38</v>
      </c>
      <c r="C1832" t="s">
        <v>51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2.1055410000000001</v>
      </c>
      <c r="H1832">
        <v>2.0293389999999998</v>
      </c>
      <c r="I1832">
        <v>72.4786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12598</v>
      </c>
      <c r="P1832" t="s">
        <v>58</v>
      </c>
      <c r="Q1832" t="s">
        <v>60</v>
      </c>
      <c r="R1832" t="s">
        <v>70</v>
      </c>
    </row>
    <row r="1833" spans="1:18" x14ac:dyDescent="0.25">
      <c r="A1833" t="s">
        <v>29</v>
      </c>
      <c r="B1833" t="s">
        <v>38</v>
      </c>
      <c r="C1833" t="s">
        <v>51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1.804217</v>
      </c>
      <c r="H1833">
        <v>1.73892</v>
      </c>
      <c r="I1833">
        <v>72.4786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12598</v>
      </c>
      <c r="P1833" t="s">
        <v>58</v>
      </c>
      <c r="Q1833" t="s">
        <v>60</v>
      </c>
      <c r="R1833" t="s">
        <v>70</v>
      </c>
    </row>
    <row r="1834" spans="1:18" x14ac:dyDescent="0.25">
      <c r="A1834" t="s">
        <v>43</v>
      </c>
      <c r="B1834" t="s">
        <v>38</v>
      </c>
      <c r="C1834" t="s">
        <v>51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26.525600000000001</v>
      </c>
      <c r="H1834">
        <v>25.56561</v>
      </c>
      <c r="I1834">
        <v>72.4786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12598</v>
      </c>
      <c r="P1834" t="s">
        <v>58</v>
      </c>
      <c r="Q1834" t="s">
        <v>60</v>
      </c>
      <c r="R1834" t="s">
        <v>70</v>
      </c>
    </row>
    <row r="1835" spans="1:18" x14ac:dyDescent="0.25">
      <c r="A1835" t="s">
        <v>30</v>
      </c>
      <c r="B1835" t="s">
        <v>38</v>
      </c>
      <c r="C1835" t="s">
        <v>51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0.46800130000000001</v>
      </c>
      <c r="H1835">
        <v>0.44319059999999999</v>
      </c>
      <c r="I1835">
        <v>72.572800000000001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21671</v>
      </c>
      <c r="P1835" t="s">
        <v>58</v>
      </c>
      <c r="Q1835" t="s">
        <v>60</v>
      </c>
    </row>
    <row r="1836" spans="1:18" x14ac:dyDescent="0.25">
      <c r="A1836" t="s">
        <v>28</v>
      </c>
      <c r="B1836" t="s">
        <v>38</v>
      </c>
      <c r="C1836" t="s">
        <v>51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1.993034</v>
      </c>
      <c r="H1836">
        <v>1.887375</v>
      </c>
      <c r="I1836">
        <v>72.572800000000001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21671</v>
      </c>
      <c r="P1836" t="s">
        <v>58</v>
      </c>
      <c r="Q1836" t="s">
        <v>60</v>
      </c>
    </row>
    <row r="1837" spans="1:18" x14ac:dyDescent="0.25">
      <c r="A1837" t="s">
        <v>29</v>
      </c>
      <c r="B1837" t="s">
        <v>38</v>
      </c>
      <c r="C1837" t="s">
        <v>51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1.6668350000000001</v>
      </c>
      <c r="H1837">
        <v>1.57847</v>
      </c>
      <c r="I1837">
        <v>72.572800000000001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21671</v>
      </c>
      <c r="P1837" t="s">
        <v>58</v>
      </c>
      <c r="Q1837" t="s">
        <v>60</v>
      </c>
    </row>
    <row r="1838" spans="1:18" x14ac:dyDescent="0.25">
      <c r="A1838" t="s">
        <v>43</v>
      </c>
      <c r="B1838" t="s">
        <v>38</v>
      </c>
      <c r="C1838" t="s">
        <v>51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43.191040000000001</v>
      </c>
      <c r="H1838">
        <v>40.901299999999999</v>
      </c>
      <c r="I1838">
        <v>72.572800000000001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21671</v>
      </c>
      <c r="P1838" t="s">
        <v>58</v>
      </c>
      <c r="Q1838" t="s">
        <v>60</v>
      </c>
    </row>
    <row r="1839" spans="1:18" x14ac:dyDescent="0.25">
      <c r="A1839" t="s">
        <v>30</v>
      </c>
      <c r="B1839" t="s">
        <v>38</v>
      </c>
      <c r="C1839" t="s">
        <v>52</v>
      </c>
      <c r="D1839" t="s">
        <v>57</v>
      </c>
      <c r="E1839">
        <v>22</v>
      </c>
      <c r="F1839" t="str">
        <f t="shared" si="28"/>
        <v>Average Per Ton1-in-10September Monthly System Peak Day100% Cycling22</v>
      </c>
      <c r="G1839">
        <v>0.48176150000000001</v>
      </c>
      <c r="H1839">
        <v>0.44186500000000001</v>
      </c>
      <c r="I1839">
        <v>77.649900000000002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9073</v>
      </c>
      <c r="P1839" t="s">
        <v>58</v>
      </c>
      <c r="Q1839" t="s">
        <v>60</v>
      </c>
      <c r="R1839" t="s">
        <v>71</v>
      </c>
    </row>
    <row r="1840" spans="1:18" x14ac:dyDescent="0.25">
      <c r="A1840" t="s">
        <v>28</v>
      </c>
      <c r="B1840" t="s">
        <v>38</v>
      </c>
      <c r="C1840" t="s">
        <v>52</v>
      </c>
      <c r="D1840" t="s">
        <v>57</v>
      </c>
      <c r="E1840">
        <v>22</v>
      </c>
      <c r="F1840" t="str">
        <f t="shared" si="28"/>
        <v>Average Per Premise1-in-10September Monthly System Peak Day100% Cycling22</v>
      </c>
      <c r="G1840">
        <v>2.1632959999999999</v>
      </c>
      <c r="H1840">
        <v>1.984146</v>
      </c>
      <c r="I1840">
        <v>77.649900000000002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9073</v>
      </c>
      <c r="P1840" t="s">
        <v>58</v>
      </c>
      <c r="Q1840" t="s">
        <v>60</v>
      </c>
      <c r="R1840" t="s">
        <v>71</v>
      </c>
    </row>
    <row r="1841" spans="1:18" x14ac:dyDescent="0.25">
      <c r="A1841" t="s">
        <v>29</v>
      </c>
      <c r="B1841" t="s">
        <v>38</v>
      </c>
      <c r="C1841" t="s">
        <v>52</v>
      </c>
      <c r="D1841" t="s">
        <v>57</v>
      </c>
      <c r="E1841">
        <v>22</v>
      </c>
      <c r="F1841" t="str">
        <f t="shared" si="28"/>
        <v>Average Per Device1-in-10September Monthly System Peak Day100% Cycling22</v>
      </c>
      <c r="G1841">
        <v>1.7508999999999999</v>
      </c>
      <c r="H1841">
        <v>1.605901</v>
      </c>
      <c r="I1841">
        <v>77.649900000000002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9073</v>
      </c>
      <c r="P1841" t="s">
        <v>58</v>
      </c>
      <c r="Q1841" t="s">
        <v>60</v>
      </c>
      <c r="R1841" t="s">
        <v>71</v>
      </c>
    </row>
    <row r="1842" spans="1:18" x14ac:dyDescent="0.25">
      <c r="A1842" t="s">
        <v>43</v>
      </c>
      <c r="B1842" t="s">
        <v>38</v>
      </c>
      <c r="C1842" t="s">
        <v>52</v>
      </c>
      <c r="D1842" t="s">
        <v>57</v>
      </c>
      <c r="E1842">
        <v>22</v>
      </c>
      <c r="F1842" t="str">
        <f t="shared" si="28"/>
        <v>Aggregate1-in-10September Monthly System Peak Day100% Cycling22</v>
      </c>
      <c r="G1842">
        <v>19.627590000000001</v>
      </c>
      <c r="H1842">
        <v>18.00215</v>
      </c>
      <c r="I1842">
        <v>77.649900000000002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9073</v>
      </c>
      <c r="P1842" t="s">
        <v>58</v>
      </c>
      <c r="Q1842" t="s">
        <v>60</v>
      </c>
      <c r="R1842" t="s">
        <v>71</v>
      </c>
    </row>
    <row r="1843" spans="1:18" x14ac:dyDescent="0.25">
      <c r="A1843" t="s">
        <v>30</v>
      </c>
      <c r="B1843" t="s">
        <v>38</v>
      </c>
      <c r="C1843" t="s">
        <v>52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0.57558920000000002</v>
      </c>
      <c r="H1843">
        <v>0.55475790000000003</v>
      </c>
      <c r="I1843">
        <v>77.451599999999999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12598</v>
      </c>
      <c r="P1843" t="s">
        <v>58</v>
      </c>
      <c r="Q1843" t="s">
        <v>60</v>
      </c>
      <c r="R1843" t="s">
        <v>71</v>
      </c>
    </row>
    <row r="1844" spans="1:18" x14ac:dyDescent="0.25">
      <c r="A1844" t="s">
        <v>28</v>
      </c>
      <c r="B1844" t="s">
        <v>38</v>
      </c>
      <c r="C1844" t="s">
        <v>52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2.3551280000000001</v>
      </c>
      <c r="H1844">
        <v>2.269892</v>
      </c>
      <c r="I1844">
        <v>77.451599999999999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12598</v>
      </c>
      <c r="P1844" t="s">
        <v>58</v>
      </c>
      <c r="Q1844" t="s">
        <v>60</v>
      </c>
      <c r="R1844" t="s">
        <v>71</v>
      </c>
    </row>
    <row r="1845" spans="1:18" x14ac:dyDescent="0.25">
      <c r="A1845" t="s">
        <v>29</v>
      </c>
      <c r="B1845" t="s">
        <v>38</v>
      </c>
      <c r="C1845" t="s">
        <v>52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2.0180859999999998</v>
      </c>
      <c r="H1845">
        <v>1.945049</v>
      </c>
      <c r="I1845">
        <v>77.451599999999999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12598</v>
      </c>
      <c r="P1845" t="s">
        <v>58</v>
      </c>
      <c r="Q1845" t="s">
        <v>60</v>
      </c>
      <c r="R1845" t="s">
        <v>71</v>
      </c>
    </row>
    <row r="1846" spans="1:18" x14ac:dyDescent="0.25">
      <c r="A1846" t="s">
        <v>43</v>
      </c>
      <c r="B1846" t="s">
        <v>38</v>
      </c>
      <c r="C1846" t="s">
        <v>52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29.669899999999998</v>
      </c>
      <c r="H1846">
        <v>28.5961</v>
      </c>
      <c r="I1846">
        <v>77.451599999999999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12598</v>
      </c>
      <c r="P1846" t="s">
        <v>58</v>
      </c>
      <c r="Q1846" t="s">
        <v>60</v>
      </c>
      <c r="R1846" t="s">
        <v>71</v>
      </c>
    </row>
    <row r="1847" spans="1:18" x14ac:dyDescent="0.25">
      <c r="A1847" t="s">
        <v>30</v>
      </c>
      <c r="B1847" t="s">
        <v>38</v>
      </c>
      <c r="C1847" t="s">
        <v>52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0.53630350000000004</v>
      </c>
      <c r="H1847">
        <v>0.50748959999999999</v>
      </c>
      <c r="I1847">
        <v>77.534599999999998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21671</v>
      </c>
      <c r="P1847" t="s">
        <v>58</v>
      </c>
      <c r="Q1847" t="s">
        <v>60</v>
      </c>
    </row>
    <row r="1848" spans="1:18" x14ac:dyDescent="0.25">
      <c r="A1848" t="s">
        <v>28</v>
      </c>
      <c r="B1848" t="s">
        <v>38</v>
      </c>
      <c r="C1848" t="s">
        <v>52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2.283906</v>
      </c>
      <c r="H1848">
        <v>2.1611989999999999</v>
      </c>
      <c r="I1848">
        <v>77.534599999999998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21671</v>
      </c>
      <c r="P1848" t="s">
        <v>58</v>
      </c>
      <c r="Q1848" t="s">
        <v>60</v>
      </c>
    </row>
    <row r="1849" spans="1:18" x14ac:dyDescent="0.25">
      <c r="A1849" t="s">
        <v>29</v>
      </c>
      <c r="B1849" t="s">
        <v>38</v>
      </c>
      <c r="C1849" t="s">
        <v>52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1.910101</v>
      </c>
      <c r="H1849">
        <v>1.807477</v>
      </c>
      <c r="I1849">
        <v>77.534599999999998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21671</v>
      </c>
      <c r="P1849" t="s">
        <v>58</v>
      </c>
      <c r="Q1849" t="s">
        <v>60</v>
      </c>
    </row>
    <row r="1850" spans="1:18" x14ac:dyDescent="0.25">
      <c r="A1850" t="s">
        <v>43</v>
      </c>
      <c r="B1850" t="s">
        <v>38</v>
      </c>
      <c r="C1850" t="s">
        <v>52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49.494540000000001</v>
      </c>
      <c r="H1850">
        <v>46.835349999999998</v>
      </c>
      <c r="I1850">
        <v>77.534599999999998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21671</v>
      </c>
      <c r="P1850" t="s">
        <v>58</v>
      </c>
      <c r="Q1850" t="s">
        <v>60</v>
      </c>
    </row>
    <row r="1851" spans="1:18" x14ac:dyDescent="0.25">
      <c r="A1851" t="s">
        <v>30</v>
      </c>
      <c r="B1851" t="s">
        <v>38</v>
      </c>
      <c r="C1851" t="s">
        <v>47</v>
      </c>
      <c r="D1851" t="s">
        <v>57</v>
      </c>
      <c r="E1851">
        <v>23</v>
      </c>
      <c r="F1851" t="str">
        <f t="shared" si="28"/>
        <v>Average Per Ton1-in-10August Monthly System Peak Day100% Cycling23</v>
      </c>
      <c r="G1851">
        <v>0.36323169999999999</v>
      </c>
      <c r="H1851">
        <v>0.3398582</v>
      </c>
      <c r="I1851">
        <v>75.242099999999994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9073</v>
      </c>
      <c r="P1851" t="s">
        <v>58</v>
      </c>
      <c r="Q1851" t="s">
        <v>60</v>
      </c>
      <c r="R1851" t="s">
        <v>66</v>
      </c>
    </row>
    <row r="1852" spans="1:18" x14ac:dyDescent="0.25">
      <c r="A1852" t="s">
        <v>28</v>
      </c>
      <c r="B1852" t="s">
        <v>38</v>
      </c>
      <c r="C1852" t="s">
        <v>47</v>
      </c>
      <c r="D1852" t="s">
        <v>57</v>
      </c>
      <c r="E1852">
        <v>23</v>
      </c>
      <c r="F1852" t="str">
        <f t="shared" si="28"/>
        <v>Average Per Premise1-in-10August Monthly System Peak Day100% Cycling23</v>
      </c>
      <c r="G1852">
        <v>1.6310519999999999</v>
      </c>
      <c r="H1852">
        <v>1.5260959999999999</v>
      </c>
      <c r="I1852">
        <v>75.242099999999994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9073</v>
      </c>
      <c r="P1852" t="s">
        <v>58</v>
      </c>
      <c r="Q1852" t="s">
        <v>60</v>
      </c>
      <c r="R1852" t="s">
        <v>66</v>
      </c>
    </row>
    <row r="1853" spans="1:18" x14ac:dyDescent="0.25">
      <c r="A1853" t="s">
        <v>29</v>
      </c>
      <c r="B1853" t="s">
        <v>38</v>
      </c>
      <c r="C1853" t="s">
        <v>47</v>
      </c>
      <c r="D1853" t="s">
        <v>57</v>
      </c>
      <c r="E1853">
        <v>23</v>
      </c>
      <c r="F1853" t="str">
        <f t="shared" si="28"/>
        <v>Average Per Device1-in-10August Monthly System Peak Day100% Cycling23</v>
      </c>
      <c r="G1853">
        <v>1.320119</v>
      </c>
      <c r="H1853">
        <v>1.235171</v>
      </c>
      <c r="I1853">
        <v>75.242099999999994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9073</v>
      </c>
      <c r="P1853" t="s">
        <v>58</v>
      </c>
      <c r="Q1853" t="s">
        <v>60</v>
      </c>
      <c r="R1853" t="s">
        <v>66</v>
      </c>
    </row>
    <row r="1854" spans="1:18" x14ac:dyDescent="0.25">
      <c r="A1854" t="s">
        <v>43</v>
      </c>
      <c r="B1854" t="s">
        <v>38</v>
      </c>
      <c r="C1854" t="s">
        <v>47</v>
      </c>
      <c r="D1854" t="s">
        <v>57</v>
      </c>
      <c r="E1854">
        <v>23</v>
      </c>
      <c r="F1854" t="str">
        <f t="shared" si="28"/>
        <v>Aggregate1-in-10August Monthly System Peak Day100% Cycling23</v>
      </c>
      <c r="G1854">
        <v>14.79853</v>
      </c>
      <c r="H1854">
        <v>13.846270000000001</v>
      </c>
      <c r="I1854">
        <v>75.242099999999994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9073</v>
      </c>
      <c r="P1854" t="s">
        <v>58</v>
      </c>
      <c r="Q1854" t="s">
        <v>60</v>
      </c>
      <c r="R1854" t="s">
        <v>66</v>
      </c>
    </row>
    <row r="1855" spans="1:18" x14ac:dyDescent="0.25">
      <c r="A1855" t="s">
        <v>30</v>
      </c>
      <c r="B1855" t="s">
        <v>38</v>
      </c>
      <c r="C1855" t="s">
        <v>47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0.44879340000000001</v>
      </c>
      <c r="H1855">
        <v>0.43588310000000002</v>
      </c>
      <c r="I1855">
        <v>75.221199999999996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12598</v>
      </c>
      <c r="P1855" t="s">
        <v>58</v>
      </c>
      <c r="Q1855" t="s">
        <v>60</v>
      </c>
      <c r="R1855" t="s">
        <v>66</v>
      </c>
    </row>
    <row r="1856" spans="1:18" x14ac:dyDescent="0.25">
      <c r="A1856" t="s">
        <v>28</v>
      </c>
      <c r="B1856" t="s">
        <v>38</v>
      </c>
      <c r="C1856" t="s">
        <v>47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1.83632</v>
      </c>
      <c r="H1856">
        <v>1.7834950000000001</v>
      </c>
      <c r="I1856">
        <v>75.221199999999996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12598</v>
      </c>
      <c r="P1856" t="s">
        <v>58</v>
      </c>
      <c r="Q1856" t="s">
        <v>60</v>
      </c>
      <c r="R1856" t="s">
        <v>66</v>
      </c>
    </row>
    <row r="1857" spans="1:18" x14ac:dyDescent="0.25">
      <c r="A1857" t="s">
        <v>29</v>
      </c>
      <c r="B1857" t="s">
        <v>38</v>
      </c>
      <c r="C1857" t="s">
        <v>47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1.5735239999999999</v>
      </c>
      <c r="H1857">
        <v>1.528259</v>
      </c>
      <c r="I1857">
        <v>75.221199999999996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12598</v>
      </c>
      <c r="P1857" t="s">
        <v>58</v>
      </c>
      <c r="Q1857" t="s">
        <v>60</v>
      </c>
      <c r="R1857" t="s">
        <v>66</v>
      </c>
    </row>
    <row r="1858" spans="1:18" x14ac:dyDescent="0.25">
      <c r="A1858" t="s">
        <v>43</v>
      </c>
      <c r="B1858" t="s">
        <v>38</v>
      </c>
      <c r="C1858" t="s">
        <v>47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23.133949999999999</v>
      </c>
      <c r="H1858">
        <v>22.46847</v>
      </c>
      <c r="I1858">
        <v>75.221199999999996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12598</v>
      </c>
      <c r="P1858" t="s">
        <v>58</v>
      </c>
      <c r="Q1858" t="s">
        <v>60</v>
      </c>
      <c r="R1858" t="s">
        <v>66</v>
      </c>
    </row>
    <row r="1859" spans="1:18" x14ac:dyDescent="0.25">
      <c r="A1859" t="s">
        <v>30</v>
      </c>
      <c r="B1859" t="s">
        <v>38</v>
      </c>
      <c r="C1859" t="s">
        <v>47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0.41296870000000002</v>
      </c>
      <c r="H1859">
        <v>0.39567750000000002</v>
      </c>
      <c r="I1859">
        <v>75.229900000000001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21671</v>
      </c>
      <c r="P1859" t="s">
        <v>58</v>
      </c>
      <c r="Q1859" t="s">
        <v>60</v>
      </c>
    </row>
    <row r="1860" spans="1:18" x14ac:dyDescent="0.25">
      <c r="A1860" t="s">
        <v>28</v>
      </c>
      <c r="B1860" t="s">
        <v>38</v>
      </c>
      <c r="C1860" t="s">
        <v>47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1.758672</v>
      </c>
      <c r="H1860">
        <v>1.6850350000000001</v>
      </c>
      <c r="I1860">
        <v>75.229900000000001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21671</v>
      </c>
      <c r="P1860" t="s">
        <v>58</v>
      </c>
      <c r="Q1860" t="s">
        <v>60</v>
      </c>
    </row>
    <row r="1861" spans="1:18" x14ac:dyDescent="0.25">
      <c r="A1861" t="s">
        <v>29</v>
      </c>
      <c r="B1861" t="s">
        <v>38</v>
      </c>
      <c r="C1861" t="s">
        <v>47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1.470831</v>
      </c>
      <c r="H1861">
        <v>1.4092469999999999</v>
      </c>
      <c r="I1861">
        <v>75.229900000000001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21671</v>
      </c>
      <c r="P1861" t="s">
        <v>58</v>
      </c>
      <c r="Q1861" t="s">
        <v>60</v>
      </c>
    </row>
    <row r="1862" spans="1:18" x14ac:dyDescent="0.25">
      <c r="A1862" t="s">
        <v>43</v>
      </c>
      <c r="B1862" t="s">
        <v>38</v>
      </c>
      <c r="C1862" t="s">
        <v>47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38.112180000000002</v>
      </c>
      <c r="H1862">
        <v>36.516399999999997</v>
      </c>
      <c r="I1862">
        <v>75.229900000000001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21671</v>
      </c>
      <c r="P1862" t="s">
        <v>58</v>
      </c>
      <c r="Q1862" t="s">
        <v>60</v>
      </c>
    </row>
    <row r="1863" spans="1:18" x14ac:dyDescent="0.25">
      <c r="A1863" t="s">
        <v>30</v>
      </c>
      <c r="B1863" t="s">
        <v>38</v>
      </c>
      <c r="C1863" t="s">
        <v>37</v>
      </c>
      <c r="D1863" t="s">
        <v>57</v>
      </c>
      <c r="E1863">
        <v>23</v>
      </c>
      <c r="F1863" t="str">
        <f t="shared" si="29"/>
        <v>Average Per Ton1-in-10August Typical Event Day100% Cycling23</v>
      </c>
      <c r="G1863">
        <v>0.35177360000000002</v>
      </c>
      <c r="H1863">
        <v>0.32913750000000003</v>
      </c>
      <c r="I1863">
        <v>73.978399999999993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9073</v>
      </c>
      <c r="P1863" t="s">
        <v>58</v>
      </c>
      <c r="Q1863" t="s">
        <v>60</v>
      </c>
      <c r="R1863" t="s">
        <v>66</v>
      </c>
    </row>
    <row r="1864" spans="1:18" x14ac:dyDescent="0.25">
      <c r="A1864" t="s">
        <v>28</v>
      </c>
      <c r="B1864" t="s">
        <v>38</v>
      </c>
      <c r="C1864" t="s">
        <v>37</v>
      </c>
      <c r="D1864" t="s">
        <v>57</v>
      </c>
      <c r="E1864">
        <v>23</v>
      </c>
      <c r="F1864" t="str">
        <f t="shared" si="29"/>
        <v>Average Per Premise1-in-10August Typical Event Day100% Cycling23</v>
      </c>
      <c r="G1864">
        <v>1.579601</v>
      </c>
      <c r="H1864">
        <v>1.4779549999999999</v>
      </c>
      <c r="I1864">
        <v>73.978399999999993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9073</v>
      </c>
      <c r="P1864" t="s">
        <v>58</v>
      </c>
      <c r="Q1864" t="s">
        <v>60</v>
      </c>
      <c r="R1864" t="s">
        <v>66</v>
      </c>
    </row>
    <row r="1865" spans="1:18" x14ac:dyDescent="0.25">
      <c r="A1865" t="s">
        <v>29</v>
      </c>
      <c r="B1865" t="s">
        <v>38</v>
      </c>
      <c r="C1865" t="s">
        <v>37</v>
      </c>
      <c r="D1865" t="s">
        <v>57</v>
      </c>
      <c r="E1865">
        <v>23</v>
      </c>
      <c r="F1865" t="str">
        <f t="shared" si="29"/>
        <v>Average Per Device1-in-10August Typical Event Day100% Cycling23</v>
      </c>
      <c r="G1865">
        <v>1.2784759999999999</v>
      </c>
      <c r="H1865">
        <v>1.1962079999999999</v>
      </c>
      <c r="I1865">
        <v>73.978399999999993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9073</v>
      </c>
      <c r="P1865" t="s">
        <v>58</v>
      </c>
      <c r="Q1865" t="s">
        <v>60</v>
      </c>
      <c r="R1865" t="s">
        <v>66</v>
      </c>
    </row>
    <row r="1866" spans="1:18" x14ac:dyDescent="0.25">
      <c r="A1866" t="s">
        <v>43</v>
      </c>
      <c r="B1866" t="s">
        <v>38</v>
      </c>
      <c r="C1866" t="s">
        <v>37</v>
      </c>
      <c r="D1866" t="s">
        <v>57</v>
      </c>
      <c r="E1866">
        <v>23</v>
      </c>
      <c r="F1866" t="str">
        <f t="shared" si="29"/>
        <v>Aggregate1-in-10August Typical Event Day100% Cycling23</v>
      </c>
      <c r="G1866">
        <v>14.331720000000001</v>
      </c>
      <c r="H1866">
        <v>13.40949</v>
      </c>
      <c r="I1866">
        <v>73.978399999999993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9073</v>
      </c>
      <c r="P1866" t="s">
        <v>58</v>
      </c>
      <c r="Q1866" t="s">
        <v>60</v>
      </c>
      <c r="R1866" t="s">
        <v>66</v>
      </c>
    </row>
    <row r="1867" spans="1:18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0.44095879999999998</v>
      </c>
      <c r="H1867">
        <v>0.42827389999999999</v>
      </c>
      <c r="I1867">
        <v>73.951899999999995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12598</v>
      </c>
      <c r="P1867" t="s">
        <v>58</v>
      </c>
      <c r="Q1867" t="s">
        <v>60</v>
      </c>
      <c r="R1867" t="s">
        <v>66</v>
      </c>
    </row>
    <row r="1868" spans="1:18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1.804263</v>
      </c>
      <c r="H1868">
        <v>1.7523599999999999</v>
      </c>
      <c r="I1868">
        <v>73.951899999999995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12598</v>
      </c>
      <c r="P1868" t="s">
        <v>58</v>
      </c>
      <c r="Q1868" t="s">
        <v>60</v>
      </c>
      <c r="R1868" t="s">
        <v>66</v>
      </c>
    </row>
    <row r="1869" spans="1:18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1.546055</v>
      </c>
      <c r="H1869">
        <v>1.5015799999999999</v>
      </c>
      <c r="I1869">
        <v>73.951899999999995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12598</v>
      </c>
      <c r="P1869" t="s">
        <v>58</v>
      </c>
      <c r="Q1869" t="s">
        <v>60</v>
      </c>
      <c r="R1869" t="s">
        <v>66</v>
      </c>
    </row>
    <row r="1870" spans="1:18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22.73011</v>
      </c>
      <c r="H1870">
        <v>22.076239999999999</v>
      </c>
      <c r="I1870">
        <v>73.951899999999995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12598</v>
      </c>
      <c r="P1870" t="s">
        <v>58</v>
      </c>
      <c r="Q1870" t="s">
        <v>60</v>
      </c>
      <c r="R1870" t="s">
        <v>66</v>
      </c>
    </row>
    <row r="1871" spans="1:18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0.403617</v>
      </c>
      <c r="H1871">
        <v>0.38676549999999998</v>
      </c>
      <c r="I1871">
        <v>73.962999999999994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21671</v>
      </c>
      <c r="P1871" t="s">
        <v>58</v>
      </c>
      <c r="Q1871" t="s">
        <v>60</v>
      </c>
    </row>
    <row r="1872" spans="1:18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1.718847</v>
      </c>
      <c r="H1872">
        <v>1.6470830000000001</v>
      </c>
      <c r="I1872">
        <v>73.962999999999994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21671</v>
      </c>
      <c r="P1872" t="s">
        <v>58</v>
      </c>
      <c r="Q1872" t="s">
        <v>60</v>
      </c>
    </row>
    <row r="1873" spans="1:18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1.437524</v>
      </c>
      <c r="H1873">
        <v>1.3775059999999999</v>
      </c>
      <c r="I1873">
        <v>73.962999999999994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21671</v>
      </c>
      <c r="P1873" t="s">
        <v>58</v>
      </c>
      <c r="Q1873" t="s">
        <v>60</v>
      </c>
    </row>
    <row r="1874" spans="1:18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37.249119999999998</v>
      </c>
      <c r="H1874">
        <v>35.693930000000002</v>
      </c>
      <c r="I1874">
        <v>73.962999999999994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21671</v>
      </c>
      <c r="P1874" t="s">
        <v>58</v>
      </c>
      <c r="Q1874" t="s">
        <v>60</v>
      </c>
    </row>
    <row r="1875" spans="1:18" x14ac:dyDescent="0.25">
      <c r="A1875" t="s">
        <v>30</v>
      </c>
      <c r="B1875" t="s">
        <v>38</v>
      </c>
      <c r="C1875" t="s">
        <v>48</v>
      </c>
      <c r="D1875" t="s">
        <v>57</v>
      </c>
      <c r="E1875">
        <v>23</v>
      </c>
      <c r="F1875" t="str">
        <f t="shared" si="29"/>
        <v>Average Per Ton1-in-10July Monthly System Peak Day100% Cycling23</v>
      </c>
      <c r="G1875">
        <v>0.35406530000000003</v>
      </c>
      <c r="H1875">
        <v>0.33128160000000001</v>
      </c>
      <c r="I1875">
        <v>73.578599999999994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9073</v>
      </c>
      <c r="P1875" t="s">
        <v>58</v>
      </c>
      <c r="Q1875" t="s">
        <v>60</v>
      </c>
      <c r="R1875" t="s">
        <v>67</v>
      </c>
    </row>
    <row r="1876" spans="1:18" x14ac:dyDescent="0.25">
      <c r="A1876" t="s">
        <v>28</v>
      </c>
      <c r="B1876" t="s">
        <v>38</v>
      </c>
      <c r="C1876" t="s">
        <v>48</v>
      </c>
      <c r="D1876" t="s">
        <v>57</v>
      </c>
      <c r="E1876">
        <v>23</v>
      </c>
      <c r="F1876" t="str">
        <f t="shared" si="29"/>
        <v>Average Per Premise1-in-10July Monthly System Peak Day100% Cycling23</v>
      </c>
      <c r="G1876">
        <v>1.5898909999999999</v>
      </c>
      <c r="H1876">
        <v>1.4875830000000001</v>
      </c>
      <c r="I1876">
        <v>73.578599999999994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9073</v>
      </c>
      <c r="P1876" t="s">
        <v>58</v>
      </c>
      <c r="Q1876" t="s">
        <v>60</v>
      </c>
      <c r="R1876" t="s">
        <v>67</v>
      </c>
    </row>
    <row r="1877" spans="1:18" x14ac:dyDescent="0.25">
      <c r="A1877" t="s">
        <v>29</v>
      </c>
      <c r="B1877" t="s">
        <v>38</v>
      </c>
      <c r="C1877" t="s">
        <v>48</v>
      </c>
      <c r="D1877" t="s">
        <v>57</v>
      </c>
      <c r="E1877">
        <v>23</v>
      </c>
      <c r="F1877" t="str">
        <f t="shared" si="29"/>
        <v>Average Per Device1-in-10July Monthly System Peak Day100% Cycling23</v>
      </c>
      <c r="G1877">
        <v>1.286805</v>
      </c>
      <c r="H1877">
        <v>1.204</v>
      </c>
      <c r="I1877">
        <v>73.578599999999994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9073</v>
      </c>
      <c r="P1877" t="s">
        <v>58</v>
      </c>
      <c r="Q1877" t="s">
        <v>60</v>
      </c>
      <c r="R1877" t="s">
        <v>67</v>
      </c>
    </row>
    <row r="1878" spans="1:18" x14ac:dyDescent="0.25">
      <c r="A1878" t="s">
        <v>43</v>
      </c>
      <c r="B1878" t="s">
        <v>38</v>
      </c>
      <c r="C1878" t="s">
        <v>48</v>
      </c>
      <c r="D1878" t="s">
        <v>57</v>
      </c>
      <c r="E1878">
        <v>23</v>
      </c>
      <c r="F1878" t="str">
        <f t="shared" si="29"/>
        <v>Aggregate1-in-10July Monthly System Peak Day100% Cycling23</v>
      </c>
      <c r="G1878">
        <v>14.425079999999999</v>
      </c>
      <c r="H1878">
        <v>13.496840000000001</v>
      </c>
      <c r="I1878">
        <v>73.578599999999994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9073</v>
      </c>
      <c r="P1878" t="s">
        <v>58</v>
      </c>
      <c r="Q1878" t="s">
        <v>60</v>
      </c>
      <c r="R1878" t="s">
        <v>67</v>
      </c>
    </row>
    <row r="1879" spans="1:18" x14ac:dyDescent="0.25">
      <c r="A1879" t="s">
        <v>30</v>
      </c>
      <c r="B1879" t="s">
        <v>38</v>
      </c>
      <c r="C1879" t="s">
        <v>48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0.4419746</v>
      </c>
      <c r="H1879">
        <v>0.42926049999999999</v>
      </c>
      <c r="I1879">
        <v>73.663600000000002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12598</v>
      </c>
      <c r="P1879" t="s">
        <v>58</v>
      </c>
      <c r="Q1879" t="s">
        <v>60</v>
      </c>
      <c r="R1879" t="s">
        <v>67</v>
      </c>
    </row>
    <row r="1880" spans="1:18" x14ac:dyDescent="0.25">
      <c r="A1880" t="s">
        <v>28</v>
      </c>
      <c r="B1880" t="s">
        <v>38</v>
      </c>
      <c r="C1880" t="s">
        <v>48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1.808419</v>
      </c>
      <c r="H1880">
        <v>1.756397</v>
      </c>
      <c r="I1880">
        <v>73.663600000000002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12598</v>
      </c>
      <c r="P1880" t="s">
        <v>58</v>
      </c>
      <c r="Q1880" t="s">
        <v>60</v>
      </c>
      <c r="R1880" t="s">
        <v>67</v>
      </c>
    </row>
    <row r="1881" spans="1:18" x14ac:dyDescent="0.25">
      <c r="A1881" t="s">
        <v>29</v>
      </c>
      <c r="B1881" t="s">
        <v>38</v>
      </c>
      <c r="C1881" t="s">
        <v>48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1.549617</v>
      </c>
      <c r="H1881">
        <v>1.5050399999999999</v>
      </c>
      <c r="I1881">
        <v>73.663600000000002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12598</v>
      </c>
      <c r="P1881" t="s">
        <v>58</v>
      </c>
      <c r="Q1881" t="s">
        <v>60</v>
      </c>
      <c r="R1881" t="s">
        <v>67</v>
      </c>
    </row>
    <row r="1882" spans="1:18" x14ac:dyDescent="0.25">
      <c r="A1882" t="s">
        <v>43</v>
      </c>
      <c r="B1882" t="s">
        <v>38</v>
      </c>
      <c r="C1882" t="s">
        <v>48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22.78247</v>
      </c>
      <c r="H1882">
        <v>22.127089999999999</v>
      </c>
      <c r="I1882">
        <v>73.663600000000002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12598</v>
      </c>
      <c r="P1882" t="s">
        <v>58</v>
      </c>
      <c r="Q1882" t="s">
        <v>60</v>
      </c>
      <c r="R1882" t="s">
        <v>67</v>
      </c>
    </row>
    <row r="1883" spans="1:18" x14ac:dyDescent="0.25">
      <c r="A1883" t="s">
        <v>30</v>
      </c>
      <c r="B1883" t="s">
        <v>38</v>
      </c>
      <c r="C1883" t="s">
        <v>48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0.405167</v>
      </c>
      <c r="H1883">
        <v>0.38823679999999999</v>
      </c>
      <c r="I1883">
        <v>73.628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21671</v>
      </c>
      <c r="P1883" t="s">
        <v>58</v>
      </c>
      <c r="Q1883" t="s">
        <v>60</v>
      </c>
    </row>
    <row r="1884" spans="1:18" x14ac:dyDescent="0.25">
      <c r="A1884" t="s">
        <v>28</v>
      </c>
      <c r="B1884" t="s">
        <v>38</v>
      </c>
      <c r="C1884" t="s">
        <v>48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1.725447</v>
      </c>
      <c r="H1884">
        <v>1.653348</v>
      </c>
      <c r="I1884">
        <v>73.628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21671</v>
      </c>
      <c r="P1884" t="s">
        <v>58</v>
      </c>
      <c r="Q1884" t="s">
        <v>60</v>
      </c>
    </row>
    <row r="1885" spans="1:18" x14ac:dyDescent="0.25">
      <c r="A1885" t="s">
        <v>29</v>
      </c>
      <c r="B1885" t="s">
        <v>38</v>
      </c>
      <c r="C1885" t="s">
        <v>48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1.4430449999999999</v>
      </c>
      <c r="H1885">
        <v>1.382746</v>
      </c>
      <c r="I1885">
        <v>73.628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21671</v>
      </c>
      <c r="P1885" t="s">
        <v>58</v>
      </c>
      <c r="Q1885" t="s">
        <v>60</v>
      </c>
    </row>
    <row r="1886" spans="1:18" x14ac:dyDescent="0.25">
      <c r="A1886" t="s">
        <v>43</v>
      </c>
      <c r="B1886" t="s">
        <v>38</v>
      </c>
      <c r="C1886" t="s">
        <v>48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37.39217</v>
      </c>
      <c r="H1886">
        <v>35.829709999999999</v>
      </c>
      <c r="I1886">
        <v>73.628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21671</v>
      </c>
      <c r="P1886" t="s">
        <v>58</v>
      </c>
      <c r="Q1886" t="s">
        <v>60</v>
      </c>
    </row>
    <row r="1887" spans="1:18" x14ac:dyDescent="0.25">
      <c r="A1887" t="s">
        <v>30</v>
      </c>
      <c r="B1887" t="s">
        <v>38</v>
      </c>
      <c r="C1887" t="s">
        <v>49</v>
      </c>
      <c r="D1887" t="s">
        <v>57</v>
      </c>
      <c r="E1887">
        <v>23</v>
      </c>
      <c r="F1887" t="str">
        <f t="shared" si="29"/>
        <v>Average Per Ton1-in-10June Monthly System Peak Day100% Cycling23</v>
      </c>
      <c r="G1887">
        <v>0.29443930000000001</v>
      </c>
      <c r="H1887">
        <v>0.27549249999999997</v>
      </c>
      <c r="I1887">
        <v>70.671400000000006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9073</v>
      </c>
      <c r="P1887" t="s">
        <v>58</v>
      </c>
      <c r="Q1887" t="s">
        <v>60</v>
      </c>
      <c r="R1887" t="s">
        <v>68</v>
      </c>
    </row>
    <row r="1888" spans="1:18" x14ac:dyDescent="0.25">
      <c r="A1888" t="s">
        <v>28</v>
      </c>
      <c r="B1888" t="s">
        <v>38</v>
      </c>
      <c r="C1888" t="s">
        <v>49</v>
      </c>
      <c r="D1888" t="s">
        <v>57</v>
      </c>
      <c r="E1888">
        <v>23</v>
      </c>
      <c r="F1888" t="str">
        <f t="shared" si="29"/>
        <v>Average Per Premise1-in-10June Monthly System Peak Day100% Cycling23</v>
      </c>
      <c r="G1888">
        <v>1.322147</v>
      </c>
      <c r="H1888">
        <v>1.237069</v>
      </c>
      <c r="I1888">
        <v>70.671400000000006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9073</v>
      </c>
      <c r="P1888" t="s">
        <v>58</v>
      </c>
      <c r="Q1888" t="s">
        <v>60</v>
      </c>
      <c r="R1888" t="s">
        <v>68</v>
      </c>
    </row>
    <row r="1889" spans="1:18" x14ac:dyDescent="0.25">
      <c r="A1889" t="s">
        <v>29</v>
      </c>
      <c r="B1889" t="s">
        <v>38</v>
      </c>
      <c r="C1889" t="s">
        <v>49</v>
      </c>
      <c r="D1889" t="s">
        <v>57</v>
      </c>
      <c r="E1889">
        <v>23</v>
      </c>
      <c r="F1889" t="str">
        <f t="shared" si="29"/>
        <v>Average Per Device1-in-10June Monthly System Peak Day100% Cycling23</v>
      </c>
      <c r="G1889">
        <v>1.0701020000000001</v>
      </c>
      <c r="H1889">
        <v>1.001242</v>
      </c>
      <c r="I1889">
        <v>70.671400000000006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9073</v>
      </c>
      <c r="P1889" t="s">
        <v>58</v>
      </c>
      <c r="Q1889" t="s">
        <v>60</v>
      </c>
      <c r="R1889" t="s">
        <v>68</v>
      </c>
    </row>
    <row r="1890" spans="1:18" x14ac:dyDescent="0.25">
      <c r="A1890" t="s">
        <v>43</v>
      </c>
      <c r="B1890" t="s">
        <v>38</v>
      </c>
      <c r="C1890" t="s">
        <v>49</v>
      </c>
      <c r="D1890" t="s">
        <v>57</v>
      </c>
      <c r="E1890">
        <v>23</v>
      </c>
      <c r="F1890" t="str">
        <f t="shared" si="29"/>
        <v>Aggregate1-in-10June Monthly System Peak Day100% Cycling23</v>
      </c>
      <c r="G1890">
        <v>11.995839999999999</v>
      </c>
      <c r="H1890">
        <v>11.22392</v>
      </c>
      <c r="I1890">
        <v>70.671400000000006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9073</v>
      </c>
      <c r="P1890" t="s">
        <v>58</v>
      </c>
      <c r="Q1890" t="s">
        <v>60</v>
      </c>
      <c r="R1890" t="s">
        <v>68</v>
      </c>
    </row>
    <row r="1891" spans="1:18" x14ac:dyDescent="0.25">
      <c r="A1891" t="s">
        <v>30</v>
      </c>
      <c r="B1891" t="s">
        <v>38</v>
      </c>
      <c r="C1891" t="s">
        <v>49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0.39768930000000002</v>
      </c>
      <c r="H1891">
        <v>0.38624910000000001</v>
      </c>
      <c r="I1891">
        <v>70.586399999999998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12598</v>
      </c>
      <c r="P1891" t="s">
        <v>58</v>
      </c>
      <c r="Q1891" t="s">
        <v>60</v>
      </c>
      <c r="R1891" t="s">
        <v>68</v>
      </c>
    </row>
    <row r="1892" spans="1:18" x14ac:dyDescent="0.25">
      <c r="A1892" t="s">
        <v>28</v>
      </c>
      <c r="B1892" t="s">
        <v>38</v>
      </c>
      <c r="C1892" t="s">
        <v>49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1.6272180000000001</v>
      </c>
      <c r="H1892">
        <v>1.580408</v>
      </c>
      <c r="I1892">
        <v>70.586399999999998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12598</v>
      </c>
      <c r="P1892" t="s">
        <v>58</v>
      </c>
      <c r="Q1892" t="s">
        <v>60</v>
      </c>
      <c r="R1892" t="s">
        <v>68</v>
      </c>
    </row>
    <row r="1893" spans="1:18" x14ac:dyDescent="0.25">
      <c r="A1893" t="s">
        <v>29</v>
      </c>
      <c r="B1893" t="s">
        <v>38</v>
      </c>
      <c r="C1893" t="s">
        <v>49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1.394347</v>
      </c>
      <c r="H1893">
        <v>1.354236</v>
      </c>
      <c r="I1893">
        <v>70.586399999999998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12598</v>
      </c>
      <c r="P1893" t="s">
        <v>58</v>
      </c>
      <c r="Q1893" t="s">
        <v>60</v>
      </c>
      <c r="R1893" t="s">
        <v>68</v>
      </c>
    </row>
    <row r="1894" spans="1:18" x14ac:dyDescent="0.25">
      <c r="A1894" t="s">
        <v>43</v>
      </c>
      <c r="B1894" t="s">
        <v>38</v>
      </c>
      <c r="C1894" t="s">
        <v>49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20.499690000000001</v>
      </c>
      <c r="H1894">
        <v>19.909980000000001</v>
      </c>
      <c r="I1894">
        <v>70.586399999999998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12598</v>
      </c>
      <c r="P1894" t="s">
        <v>58</v>
      </c>
      <c r="Q1894" t="s">
        <v>60</v>
      </c>
      <c r="R1894" t="s">
        <v>68</v>
      </c>
    </row>
    <row r="1895" spans="1:18" x14ac:dyDescent="0.25">
      <c r="A1895" t="s">
        <v>30</v>
      </c>
      <c r="B1895" t="s">
        <v>38</v>
      </c>
      <c r="C1895" t="s">
        <v>49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0.35445850000000001</v>
      </c>
      <c r="H1895">
        <v>0.33987529999999999</v>
      </c>
      <c r="I1895">
        <v>70.622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21671</v>
      </c>
      <c r="P1895" t="s">
        <v>58</v>
      </c>
      <c r="Q1895" t="s">
        <v>60</v>
      </c>
    </row>
    <row r="1896" spans="1:18" x14ac:dyDescent="0.25">
      <c r="A1896" t="s">
        <v>28</v>
      </c>
      <c r="B1896" t="s">
        <v>38</v>
      </c>
      <c r="C1896" t="s">
        <v>49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1.5095000000000001</v>
      </c>
      <c r="H1896">
        <v>1.4473959999999999</v>
      </c>
      <c r="I1896">
        <v>70.622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21671</v>
      </c>
      <c r="P1896" t="s">
        <v>58</v>
      </c>
      <c r="Q1896" t="s">
        <v>60</v>
      </c>
    </row>
    <row r="1897" spans="1:18" x14ac:dyDescent="0.25">
      <c r="A1897" t="s">
        <v>29</v>
      </c>
      <c r="B1897" t="s">
        <v>38</v>
      </c>
      <c r="C1897" t="s">
        <v>49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1.2624409999999999</v>
      </c>
      <c r="H1897">
        <v>1.210501</v>
      </c>
      <c r="I1897">
        <v>70.622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21671</v>
      </c>
      <c r="P1897" t="s">
        <v>58</v>
      </c>
      <c r="Q1897" t="s">
        <v>60</v>
      </c>
    </row>
    <row r="1898" spans="1:18" x14ac:dyDescent="0.25">
      <c r="A1898" t="s">
        <v>43</v>
      </c>
      <c r="B1898" t="s">
        <v>38</v>
      </c>
      <c r="C1898" t="s">
        <v>49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32.71237</v>
      </c>
      <c r="H1898">
        <v>31.366510000000002</v>
      </c>
      <c r="I1898">
        <v>70.622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21671</v>
      </c>
      <c r="P1898" t="s">
        <v>58</v>
      </c>
      <c r="Q1898" t="s">
        <v>60</v>
      </c>
    </row>
    <row r="1899" spans="1:18" x14ac:dyDescent="0.25">
      <c r="A1899" t="s">
        <v>30</v>
      </c>
      <c r="B1899" t="s">
        <v>38</v>
      </c>
      <c r="C1899" t="s">
        <v>50</v>
      </c>
      <c r="D1899" t="s">
        <v>57</v>
      </c>
      <c r="E1899">
        <v>23</v>
      </c>
      <c r="F1899" t="str">
        <f t="shared" si="29"/>
        <v>Average Per Ton1-in-10May Monthly System Peak Day100% Cycling23</v>
      </c>
      <c r="G1899">
        <v>0.32671070000000002</v>
      </c>
      <c r="H1899">
        <v>0.30568719999999999</v>
      </c>
      <c r="I1899">
        <v>69.092799999999997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9073</v>
      </c>
      <c r="P1899" t="s">
        <v>58</v>
      </c>
      <c r="Q1899" t="s">
        <v>60</v>
      </c>
      <c r="R1899" t="s">
        <v>69</v>
      </c>
    </row>
    <row r="1900" spans="1:18" x14ac:dyDescent="0.25">
      <c r="A1900" t="s">
        <v>28</v>
      </c>
      <c r="B1900" t="s">
        <v>38</v>
      </c>
      <c r="C1900" t="s">
        <v>50</v>
      </c>
      <c r="D1900" t="s">
        <v>57</v>
      </c>
      <c r="E1900">
        <v>23</v>
      </c>
      <c r="F1900" t="str">
        <f t="shared" si="29"/>
        <v>Average Per Premise1-in-10May Monthly System Peak Day100% Cycling23</v>
      </c>
      <c r="G1900">
        <v>1.467058</v>
      </c>
      <c r="H1900">
        <v>1.372655</v>
      </c>
      <c r="I1900">
        <v>69.092799999999997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9073</v>
      </c>
      <c r="P1900" t="s">
        <v>58</v>
      </c>
      <c r="Q1900" t="s">
        <v>60</v>
      </c>
      <c r="R1900" t="s">
        <v>69</v>
      </c>
    </row>
    <row r="1901" spans="1:18" x14ac:dyDescent="0.25">
      <c r="A1901" t="s">
        <v>29</v>
      </c>
      <c r="B1901" t="s">
        <v>38</v>
      </c>
      <c r="C1901" t="s">
        <v>50</v>
      </c>
      <c r="D1901" t="s">
        <v>57</v>
      </c>
      <c r="E1901">
        <v>23</v>
      </c>
      <c r="F1901" t="str">
        <f t="shared" si="29"/>
        <v>Average Per Device1-in-10May Monthly System Peak Day100% Cycling23</v>
      </c>
      <c r="G1901">
        <v>1.1873880000000001</v>
      </c>
      <c r="H1901">
        <v>1.110981</v>
      </c>
      <c r="I1901">
        <v>69.092799999999997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9073</v>
      </c>
      <c r="P1901" t="s">
        <v>58</v>
      </c>
      <c r="Q1901" t="s">
        <v>60</v>
      </c>
      <c r="R1901" t="s">
        <v>69</v>
      </c>
    </row>
    <row r="1902" spans="1:18" x14ac:dyDescent="0.25">
      <c r="A1902" t="s">
        <v>43</v>
      </c>
      <c r="B1902" t="s">
        <v>38</v>
      </c>
      <c r="C1902" t="s">
        <v>50</v>
      </c>
      <c r="D1902" t="s">
        <v>57</v>
      </c>
      <c r="E1902">
        <v>23</v>
      </c>
      <c r="F1902" t="str">
        <f t="shared" si="29"/>
        <v>Aggregate1-in-10May Monthly System Peak Day100% Cycling23</v>
      </c>
      <c r="G1902">
        <v>13.31062</v>
      </c>
      <c r="H1902">
        <v>12.454090000000001</v>
      </c>
      <c r="I1902">
        <v>69.092799999999997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9073</v>
      </c>
      <c r="P1902" t="s">
        <v>58</v>
      </c>
      <c r="Q1902" t="s">
        <v>60</v>
      </c>
      <c r="R1902" t="s">
        <v>69</v>
      </c>
    </row>
    <row r="1903" spans="1:18" x14ac:dyDescent="0.25">
      <c r="A1903" t="s">
        <v>30</v>
      </c>
      <c r="B1903" t="s">
        <v>38</v>
      </c>
      <c r="C1903" t="s">
        <v>50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0.42127910000000002</v>
      </c>
      <c r="H1903">
        <v>0.40916039999999998</v>
      </c>
      <c r="I1903">
        <v>68.922799999999995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12598</v>
      </c>
      <c r="P1903" t="s">
        <v>58</v>
      </c>
      <c r="Q1903" t="s">
        <v>60</v>
      </c>
      <c r="R1903" t="s">
        <v>69</v>
      </c>
    </row>
    <row r="1904" spans="1:18" x14ac:dyDescent="0.25">
      <c r="A1904" t="s">
        <v>28</v>
      </c>
      <c r="B1904" t="s">
        <v>38</v>
      </c>
      <c r="C1904" t="s">
        <v>50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1.72374</v>
      </c>
      <c r="H1904">
        <v>1.6741539999999999</v>
      </c>
      <c r="I1904">
        <v>68.922799999999995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12598</v>
      </c>
      <c r="P1904" t="s">
        <v>58</v>
      </c>
      <c r="Q1904" t="s">
        <v>60</v>
      </c>
      <c r="R1904" t="s">
        <v>69</v>
      </c>
    </row>
    <row r="1905" spans="1:18" x14ac:dyDescent="0.25">
      <c r="A1905" t="s">
        <v>29</v>
      </c>
      <c r="B1905" t="s">
        <v>38</v>
      </c>
      <c r="C1905" t="s">
        <v>50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1.4770559999999999</v>
      </c>
      <c r="H1905">
        <v>1.434566</v>
      </c>
      <c r="I1905">
        <v>68.922799999999995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12598</v>
      </c>
      <c r="P1905" t="s">
        <v>58</v>
      </c>
      <c r="Q1905" t="s">
        <v>60</v>
      </c>
      <c r="R1905" t="s">
        <v>69</v>
      </c>
    </row>
    <row r="1906" spans="1:18" x14ac:dyDescent="0.25">
      <c r="A1906" t="s">
        <v>43</v>
      </c>
      <c r="B1906" t="s">
        <v>38</v>
      </c>
      <c r="C1906" t="s">
        <v>50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21.715679999999999</v>
      </c>
      <c r="H1906">
        <v>21.090990000000001</v>
      </c>
      <c r="I1906">
        <v>68.922799999999995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12598</v>
      </c>
      <c r="P1906" t="s">
        <v>58</v>
      </c>
      <c r="Q1906" t="s">
        <v>60</v>
      </c>
      <c r="R1906" t="s">
        <v>69</v>
      </c>
    </row>
    <row r="1907" spans="1:18" x14ac:dyDescent="0.25">
      <c r="A1907" t="s">
        <v>30</v>
      </c>
      <c r="B1907" t="s">
        <v>38</v>
      </c>
      <c r="C1907" t="s">
        <v>50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0.3816833</v>
      </c>
      <c r="H1907">
        <v>0.3658362</v>
      </c>
      <c r="I1907">
        <v>68.994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21671</v>
      </c>
      <c r="P1907" t="s">
        <v>58</v>
      </c>
      <c r="Q1907" t="s">
        <v>60</v>
      </c>
    </row>
    <row r="1908" spans="1:18" x14ac:dyDescent="0.25">
      <c r="A1908" t="s">
        <v>28</v>
      </c>
      <c r="B1908" t="s">
        <v>38</v>
      </c>
      <c r="C1908" t="s">
        <v>50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1.62544</v>
      </c>
      <c r="H1908">
        <v>1.5579529999999999</v>
      </c>
      <c r="I1908">
        <v>68.994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21671</v>
      </c>
      <c r="P1908" t="s">
        <v>58</v>
      </c>
      <c r="Q1908" t="s">
        <v>60</v>
      </c>
    </row>
    <row r="1909" spans="1:18" x14ac:dyDescent="0.25">
      <c r="A1909" t="s">
        <v>29</v>
      </c>
      <c r="B1909" t="s">
        <v>38</v>
      </c>
      <c r="C1909" t="s">
        <v>50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1.359405</v>
      </c>
      <c r="H1909">
        <v>1.302964</v>
      </c>
      <c r="I1909">
        <v>68.994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21671</v>
      </c>
      <c r="P1909" t="s">
        <v>58</v>
      </c>
      <c r="Q1909" t="s">
        <v>60</v>
      </c>
    </row>
    <row r="1910" spans="1:18" x14ac:dyDescent="0.25">
      <c r="A1910" t="s">
        <v>43</v>
      </c>
      <c r="B1910" t="s">
        <v>38</v>
      </c>
      <c r="C1910" t="s">
        <v>50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35.224899999999998</v>
      </c>
      <c r="H1910">
        <v>33.7624</v>
      </c>
      <c r="I1910">
        <v>68.994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21671</v>
      </c>
      <c r="P1910" t="s">
        <v>58</v>
      </c>
      <c r="Q1910" t="s">
        <v>60</v>
      </c>
    </row>
    <row r="1911" spans="1:18" x14ac:dyDescent="0.25">
      <c r="A1911" t="s">
        <v>30</v>
      </c>
      <c r="B1911" t="s">
        <v>38</v>
      </c>
      <c r="C1911" t="s">
        <v>51</v>
      </c>
      <c r="D1911" t="s">
        <v>57</v>
      </c>
      <c r="E1911">
        <v>23</v>
      </c>
      <c r="F1911" t="str">
        <f t="shared" si="29"/>
        <v>Average Per Ton1-in-10October Monthly System Peak Day100% Cycling23</v>
      </c>
      <c r="G1911">
        <v>0.33098460000000002</v>
      </c>
      <c r="H1911">
        <v>0.30968610000000002</v>
      </c>
      <c r="I1911">
        <v>70.665199999999999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9073</v>
      </c>
      <c r="P1911" t="s">
        <v>58</v>
      </c>
      <c r="Q1911" t="s">
        <v>60</v>
      </c>
      <c r="R1911" t="s">
        <v>70</v>
      </c>
    </row>
    <row r="1912" spans="1:18" x14ac:dyDescent="0.25">
      <c r="A1912" t="s">
        <v>28</v>
      </c>
      <c r="B1912" t="s">
        <v>38</v>
      </c>
      <c r="C1912" t="s">
        <v>51</v>
      </c>
      <c r="D1912" t="s">
        <v>57</v>
      </c>
      <c r="E1912">
        <v>23</v>
      </c>
      <c r="F1912" t="str">
        <f t="shared" si="29"/>
        <v>Average Per Premise1-in-10October Monthly System Peak Day100% Cycling23</v>
      </c>
      <c r="G1912">
        <v>1.4862500000000001</v>
      </c>
      <c r="H1912">
        <v>1.390611</v>
      </c>
      <c r="I1912">
        <v>70.665199999999999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9073</v>
      </c>
      <c r="P1912" t="s">
        <v>58</v>
      </c>
      <c r="Q1912" t="s">
        <v>60</v>
      </c>
      <c r="R1912" t="s">
        <v>70</v>
      </c>
    </row>
    <row r="1913" spans="1:18" x14ac:dyDescent="0.25">
      <c r="A1913" t="s">
        <v>29</v>
      </c>
      <c r="B1913" t="s">
        <v>38</v>
      </c>
      <c r="C1913" t="s">
        <v>51</v>
      </c>
      <c r="D1913" t="s">
        <v>57</v>
      </c>
      <c r="E1913">
        <v>23</v>
      </c>
      <c r="F1913" t="str">
        <f t="shared" si="29"/>
        <v>Average Per Device1-in-10October Monthly System Peak Day100% Cycling23</v>
      </c>
      <c r="G1913">
        <v>1.2029209999999999</v>
      </c>
      <c r="H1913">
        <v>1.1255139999999999</v>
      </c>
      <c r="I1913">
        <v>70.665199999999999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9073</v>
      </c>
      <c r="P1913" t="s">
        <v>58</v>
      </c>
      <c r="Q1913" t="s">
        <v>60</v>
      </c>
      <c r="R1913" t="s">
        <v>70</v>
      </c>
    </row>
    <row r="1914" spans="1:18" x14ac:dyDescent="0.25">
      <c r="A1914" t="s">
        <v>43</v>
      </c>
      <c r="B1914" t="s">
        <v>38</v>
      </c>
      <c r="C1914" t="s">
        <v>51</v>
      </c>
      <c r="D1914" t="s">
        <v>57</v>
      </c>
      <c r="E1914">
        <v>23</v>
      </c>
      <c r="F1914" t="str">
        <f t="shared" si="29"/>
        <v>Aggregate1-in-10October Monthly System Peak Day100% Cycling23</v>
      </c>
      <c r="G1914">
        <v>13.48474</v>
      </c>
      <c r="H1914">
        <v>12.61702</v>
      </c>
      <c r="I1914">
        <v>70.665199999999999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9073</v>
      </c>
      <c r="P1914" t="s">
        <v>58</v>
      </c>
      <c r="Q1914" t="s">
        <v>60</v>
      </c>
      <c r="R1914" t="s">
        <v>70</v>
      </c>
    </row>
    <row r="1915" spans="1:18" x14ac:dyDescent="0.25">
      <c r="A1915" t="s">
        <v>30</v>
      </c>
      <c r="B1915" t="s">
        <v>38</v>
      </c>
      <c r="C1915" t="s">
        <v>51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0.42499940000000003</v>
      </c>
      <c r="H1915">
        <v>0.41277370000000002</v>
      </c>
      <c r="I1915">
        <v>70.211299999999994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12598</v>
      </c>
      <c r="P1915" t="s">
        <v>58</v>
      </c>
      <c r="Q1915" t="s">
        <v>60</v>
      </c>
      <c r="R1915" t="s">
        <v>70</v>
      </c>
    </row>
    <row r="1916" spans="1:18" x14ac:dyDescent="0.25">
      <c r="A1916" t="s">
        <v>28</v>
      </c>
      <c r="B1916" t="s">
        <v>38</v>
      </c>
      <c r="C1916" t="s">
        <v>51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1.7389619999999999</v>
      </c>
      <c r="H1916">
        <v>1.6889380000000001</v>
      </c>
      <c r="I1916">
        <v>70.211299999999994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12598</v>
      </c>
      <c r="P1916" t="s">
        <v>58</v>
      </c>
      <c r="Q1916" t="s">
        <v>60</v>
      </c>
      <c r="R1916" t="s">
        <v>70</v>
      </c>
    </row>
    <row r="1917" spans="1:18" x14ac:dyDescent="0.25">
      <c r="A1917" t="s">
        <v>29</v>
      </c>
      <c r="B1917" t="s">
        <v>38</v>
      </c>
      <c r="C1917" t="s">
        <v>51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1.4901</v>
      </c>
      <c r="H1917">
        <v>1.447235</v>
      </c>
      <c r="I1917">
        <v>70.211299999999994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12598</v>
      </c>
      <c r="P1917" t="s">
        <v>58</v>
      </c>
      <c r="Q1917" t="s">
        <v>60</v>
      </c>
      <c r="R1917" t="s">
        <v>70</v>
      </c>
    </row>
    <row r="1918" spans="1:18" x14ac:dyDescent="0.25">
      <c r="A1918" t="s">
        <v>43</v>
      </c>
      <c r="B1918" t="s">
        <v>38</v>
      </c>
      <c r="C1918" t="s">
        <v>51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21.907450000000001</v>
      </c>
      <c r="H1918">
        <v>21.277239999999999</v>
      </c>
      <c r="I1918">
        <v>70.211299999999994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12598</v>
      </c>
      <c r="P1918" t="s">
        <v>58</v>
      </c>
      <c r="Q1918" t="s">
        <v>60</v>
      </c>
      <c r="R1918" t="s">
        <v>70</v>
      </c>
    </row>
    <row r="1919" spans="1:18" x14ac:dyDescent="0.25">
      <c r="A1919" t="s">
        <v>30</v>
      </c>
      <c r="B1919" t="s">
        <v>38</v>
      </c>
      <c r="C1919" t="s">
        <v>51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0.38563540000000002</v>
      </c>
      <c r="H1919">
        <v>0.36961090000000002</v>
      </c>
      <c r="I1919">
        <v>70.401399999999995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21671</v>
      </c>
      <c r="P1919" t="s">
        <v>58</v>
      </c>
      <c r="Q1919" t="s">
        <v>60</v>
      </c>
    </row>
    <row r="1920" spans="1:18" x14ac:dyDescent="0.25">
      <c r="A1920" t="s">
        <v>28</v>
      </c>
      <c r="B1920" t="s">
        <v>38</v>
      </c>
      <c r="C1920" t="s">
        <v>51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1.6422699999999999</v>
      </c>
      <c r="H1920">
        <v>1.574028</v>
      </c>
      <c r="I1920">
        <v>70.401399999999995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21671</v>
      </c>
      <c r="P1920" t="s">
        <v>58</v>
      </c>
      <c r="Q1920" t="s">
        <v>60</v>
      </c>
    </row>
    <row r="1921" spans="1:18" x14ac:dyDescent="0.25">
      <c r="A1921" t="s">
        <v>29</v>
      </c>
      <c r="B1921" t="s">
        <v>38</v>
      </c>
      <c r="C1921" t="s">
        <v>51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1.373481</v>
      </c>
      <c r="H1921">
        <v>1.316408</v>
      </c>
      <c r="I1921">
        <v>70.401399999999995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21671</v>
      </c>
      <c r="P1921" t="s">
        <v>58</v>
      </c>
      <c r="Q1921" t="s">
        <v>60</v>
      </c>
    </row>
    <row r="1922" spans="1:18" x14ac:dyDescent="0.25">
      <c r="A1922" t="s">
        <v>43</v>
      </c>
      <c r="B1922" t="s">
        <v>38</v>
      </c>
      <c r="C1922" t="s">
        <v>51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35.589640000000003</v>
      </c>
      <c r="H1922">
        <v>34.110759999999999</v>
      </c>
      <c r="I1922">
        <v>70.401399999999995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21671</v>
      </c>
      <c r="P1922" t="s">
        <v>58</v>
      </c>
      <c r="Q1922" t="s">
        <v>60</v>
      </c>
    </row>
    <row r="1923" spans="1:18" x14ac:dyDescent="0.25">
      <c r="A1923" t="s">
        <v>30</v>
      </c>
      <c r="B1923" t="s">
        <v>38</v>
      </c>
      <c r="C1923" t="s">
        <v>52</v>
      </c>
      <c r="D1923" t="s">
        <v>57</v>
      </c>
      <c r="E1923">
        <v>23</v>
      </c>
      <c r="F1923" t="str">
        <f t="shared" ref="F1923:F1986" si="30">CONCATENATE(A1923,B1923,C1923,D1923,E1923)</f>
        <v>Average Per Ton1-in-10September Monthly System Peak Day100% Cycling23</v>
      </c>
      <c r="G1923">
        <v>0.3953584</v>
      </c>
      <c r="H1923">
        <v>0.36991750000000001</v>
      </c>
      <c r="I1923">
        <v>76.421400000000006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9073</v>
      </c>
      <c r="P1923" t="s">
        <v>58</v>
      </c>
      <c r="Q1923" t="s">
        <v>60</v>
      </c>
      <c r="R1923" t="s">
        <v>71</v>
      </c>
    </row>
    <row r="1924" spans="1:18" x14ac:dyDescent="0.25">
      <c r="A1924" t="s">
        <v>28</v>
      </c>
      <c r="B1924" t="s">
        <v>38</v>
      </c>
      <c r="C1924" t="s">
        <v>52</v>
      </c>
      <c r="D1924" t="s">
        <v>57</v>
      </c>
      <c r="E1924">
        <v>23</v>
      </c>
      <c r="F1924" t="str">
        <f t="shared" si="30"/>
        <v>Average Per Premise1-in-10September Monthly System Peak Day100% Cycling23</v>
      </c>
      <c r="G1924">
        <v>1.7753129999999999</v>
      </c>
      <c r="H1924">
        <v>1.6610739999999999</v>
      </c>
      <c r="I1924">
        <v>76.421400000000006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9073</v>
      </c>
      <c r="P1924" t="s">
        <v>58</v>
      </c>
      <c r="Q1924" t="s">
        <v>60</v>
      </c>
      <c r="R1924" t="s">
        <v>71</v>
      </c>
    </row>
    <row r="1925" spans="1:18" x14ac:dyDescent="0.25">
      <c r="A1925" t="s">
        <v>29</v>
      </c>
      <c r="B1925" t="s">
        <v>38</v>
      </c>
      <c r="C1925" t="s">
        <v>52</v>
      </c>
      <c r="D1925" t="s">
        <v>57</v>
      </c>
      <c r="E1925">
        <v>23</v>
      </c>
      <c r="F1925" t="str">
        <f t="shared" si="30"/>
        <v>Average Per Device1-in-10September Monthly System Peak Day100% Cycling23</v>
      </c>
      <c r="G1925">
        <v>1.436879</v>
      </c>
      <c r="H1925">
        <v>1.3444179999999999</v>
      </c>
      <c r="I1925">
        <v>76.421400000000006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9073</v>
      </c>
      <c r="P1925" t="s">
        <v>58</v>
      </c>
      <c r="Q1925" t="s">
        <v>60</v>
      </c>
      <c r="R1925" t="s">
        <v>71</v>
      </c>
    </row>
    <row r="1926" spans="1:18" x14ac:dyDescent="0.25">
      <c r="A1926" t="s">
        <v>43</v>
      </c>
      <c r="B1926" t="s">
        <v>38</v>
      </c>
      <c r="C1926" t="s">
        <v>52</v>
      </c>
      <c r="D1926" t="s">
        <v>57</v>
      </c>
      <c r="E1926">
        <v>23</v>
      </c>
      <c r="F1926" t="str">
        <f t="shared" si="30"/>
        <v>Aggregate1-in-10September Monthly System Peak Day100% Cycling23</v>
      </c>
      <c r="G1926">
        <v>16.107410000000002</v>
      </c>
      <c r="H1926">
        <v>15.070919999999999</v>
      </c>
      <c r="I1926">
        <v>76.421400000000006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9073</v>
      </c>
      <c r="P1926" t="s">
        <v>58</v>
      </c>
      <c r="Q1926" t="s">
        <v>60</v>
      </c>
      <c r="R1926" t="s">
        <v>71</v>
      </c>
    </row>
    <row r="1927" spans="1:18" x14ac:dyDescent="0.25">
      <c r="A1927" t="s">
        <v>30</v>
      </c>
      <c r="B1927" t="s">
        <v>38</v>
      </c>
      <c r="C1927" t="s">
        <v>52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0.47537810000000003</v>
      </c>
      <c r="H1927">
        <v>0.46170299999999997</v>
      </c>
      <c r="I1927">
        <v>76.336399999999998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12598</v>
      </c>
      <c r="P1927" t="s">
        <v>58</v>
      </c>
      <c r="Q1927" t="s">
        <v>60</v>
      </c>
      <c r="R1927" t="s">
        <v>71</v>
      </c>
    </row>
    <row r="1928" spans="1:18" x14ac:dyDescent="0.25">
      <c r="A1928" t="s">
        <v>28</v>
      </c>
      <c r="B1928" t="s">
        <v>38</v>
      </c>
      <c r="C1928" t="s">
        <v>52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1.9450959999999999</v>
      </c>
      <c r="H1928">
        <v>1.8891420000000001</v>
      </c>
      <c r="I1928">
        <v>76.336399999999998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12598</v>
      </c>
      <c r="P1928" t="s">
        <v>58</v>
      </c>
      <c r="Q1928" t="s">
        <v>60</v>
      </c>
      <c r="R1928" t="s">
        <v>71</v>
      </c>
    </row>
    <row r="1929" spans="1:18" x14ac:dyDescent="0.25">
      <c r="A1929" t="s">
        <v>29</v>
      </c>
      <c r="B1929" t="s">
        <v>38</v>
      </c>
      <c r="C1929" t="s">
        <v>52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1.666733</v>
      </c>
      <c r="H1929">
        <v>1.618787</v>
      </c>
      <c r="I1929">
        <v>76.336399999999998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12598</v>
      </c>
      <c r="P1929" t="s">
        <v>58</v>
      </c>
      <c r="Q1929" t="s">
        <v>60</v>
      </c>
      <c r="R1929" t="s">
        <v>71</v>
      </c>
    </row>
    <row r="1930" spans="1:18" x14ac:dyDescent="0.25">
      <c r="A1930" t="s">
        <v>43</v>
      </c>
      <c r="B1930" t="s">
        <v>38</v>
      </c>
      <c r="C1930" t="s">
        <v>52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24.50431</v>
      </c>
      <c r="H1930">
        <v>23.799410000000002</v>
      </c>
      <c r="I1930">
        <v>76.336399999999998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12598</v>
      </c>
      <c r="P1930" t="s">
        <v>58</v>
      </c>
      <c r="Q1930" t="s">
        <v>60</v>
      </c>
      <c r="R1930" t="s">
        <v>71</v>
      </c>
    </row>
    <row r="1931" spans="1:18" x14ac:dyDescent="0.25">
      <c r="A1931" t="s">
        <v>30</v>
      </c>
      <c r="B1931" t="s">
        <v>38</v>
      </c>
      <c r="C1931" t="s">
        <v>52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0.44187379999999998</v>
      </c>
      <c r="H1931">
        <v>0.42327239999999999</v>
      </c>
      <c r="I1931">
        <v>76.372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21671</v>
      </c>
      <c r="P1931" t="s">
        <v>58</v>
      </c>
      <c r="Q1931" t="s">
        <v>60</v>
      </c>
    </row>
    <row r="1932" spans="1:18" x14ac:dyDescent="0.25">
      <c r="A1932" t="s">
        <v>28</v>
      </c>
      <c r="B1932" t="s">
        <v>38</v>
      </c>
      <c r="C1932" t="s">
        <v>52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1.881767</v>
      </c>
      <c r="H1932">
        <v>1.802551</v>
      </c>
      <c r="I1932">
        <v>76.372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21671</v>
      </c>
      <c r="P1932" t="s">
        <v>58</v>
      </c>
      <c r="Q1932" t="s">
        <v>60</v>
      </c>
    </row>
    <row r="1933" spans="1:18" x14ac:dyDescent="0.25">
      <c r="A1933" t="s">
        <v>29</v>
      </c>
      <c r="B1933" t="s">
        <v>38</v>
      </c>
      <c r="C1933" t="s">
        <v>52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1.57378</v>
      </c>
      <c r="H1933">
        <v>1.5075289999999999</v>
      </c>
      <c r="I1933">
        <v>76.372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21671</v>
      </c>
      <c r="P1933" t="s">
        <v>58</v>
      </c>
      <c r="Q1933" t="s">
        <v>60</v>
      </c>
    </row>
    <row r="1934" spans="1:18" x14ac:dyDescent="0.25">
      <c r="A1934" t="s">
        <v>43</v>
      </c>
      <c r="B1934" t="s">
        <v>38</v>
      </c>
      <c r="C1934" t="s">
        <v>52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40.779780000000002</v>
      </c>
      <c r="H1934">
        <v>39.063090000000003</v>
      </c>
      <c r="I1934">
        <v>76.372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21671</v>
      </c>
      <c r="P1934" t="s">
        <v>58</v>
      </c>
      <c r="Q1934" t="s">
        <v>60</v>
      </c>
    </row>
    <row r="1935" spans="1:18" x14ac:dyDescent="0.25">
      <c r="A1935" t="s">
        <v>30</v>
      </c>
      <c r="B1935" t="s">
        <v>38</v>
      </c>
      <c r="C1935" t="s">
        <v>47</v>
      </c>
      <c r="D1935" t="s">
        <v>57</v>
      </c>
      <c r="E1935">
        <v>24</v>
      </c>
      <c r="F1935" t="str">
        <f t="shared" si="30"/>
        <v>Average Per Ton1-in-10August Monthly System Peak Day100% Cycling24</v>
      </c>
      <c r="G1935">
        <v>0.28695349999999997</v>
      </c>
      <c r="H1935">
        <v>0.27182190000000001</v>
      </c>
      <c r="I1935">
        <v>75.064700000000002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9073</v>
      </c>
      <c r="P1935" t="s">
        <v>58</v>
      </c>
      <c r="Q1935" t="s">
        <v>60</v>
      </c>
      <c r="R1935" t="s">
        <v>66</v>
      </c>
    </row>
    <row r="1936" spans="1:18" x14ac:dyDescent="0.25">
      <c r="A1936" t="s">
        <v>28</v>
      </c>
      <c r="B1936" t="s">
        <v>38</v>
      </c>
      <c r="C1936" t="s">
        <v>47</v>
      </c>
      <c r="D1936" t="s">
        <v>57</v>
      </c>
      <c r="E1936">
        <v>24</v>
      </c>
      <c r="F1936" t="str">
        <f t="shared" si="30"/>
        <v>Average Per Premise1-in-10August Monthly System Peak Day100% Cycling24</v>
      </c>
      <c r="G1936">
        <v>1.2885329999999999</v>
      </c>
      <c r="H1936">
        <v>1.2205859999999999</v>
      </c>
      <c r="I1936">
        <v>75.064700000000002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9073</v>
      </c>
      <c r="P1936" t="s">
        <v>58</v>
      </c>
      <c r="Q1936" t="s">
        <v>60</v>
      </c>
      <c r="R1936" t="s">
        <v>66</v>
      </c>
    </row>
    <row r="1937" spans="1:18" x14ac:dyDescent="0.25">
      <c r="A1937" t="s">
        <v>29</v>
      </c>
      <c r="B1937" t="s">
        <v>38</v>
      </c>
      <c r="C1937" t="s">
        <v>47</v>
      </c>
      <c r="D1937" t="s">
        <v>57</v>
      </c>
      <c r="E1937">
        <v>24</v>
      </c>
      <c r="F1937" t="str">
        <f t="shared" si="30"/>
        <v>Average Per Device1-in-10August Monthly System Peak Day100% Cycling24</v>
      </c>
      <c r="G1937">
        <v>1.042896</v>
      </c>
      <c r="H1937">
        <v>0.98790180000000005</v>
      </c>
      <c r="I1937">
        <v>75.064700000000002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9073</v>
      </c>
      <c r="P1937" t="s">
        <v>58</v>
      </c>
      <c r="Q1937" t="s">
        <v>60</v>
      </c>
      <c r="R1937" t="s">
        <v>66</v>
      </c>
    </row>
    <row r="1938" spans="1:18" x14ac:dyDescent="0.25">
      <c r="A1938" t="s">
        <v>43</v>
      </c>
      <c r="B1938" t="s">
        <v>38</v>
      </c>
      <c r="C1938" t="s">
        <v>47</v>
      </c>
      <c r="D1938" t="s">
        <v>57</v>
      </c>
      <c r="E1938">
        <v>24</v>
      </c>
      <c r="F1938" t="str">
        <f t="shared" si="30"/>
        <v>Aggregate1-in-10August Monthly System Peak Day100% Cycling24</v>
      </c>
      <c r="G1938">
        <v>11.690860000000001</v>
      </c>
      <c r="H1938">
        <v>11.07438</v>
      </c>
      <c r="I1938">
        <v>75.064700000000002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9073</v>
      </c>
      <c r="P1938" t="s">
        <v>58</v>
      </c>
      <c r="Q1938" t="s">
        <v>60</v>
      </c>
      <c r="R1938" t="s">
        <v>66</v>
      </c>
    </row>
    <row r="1939" spans="1:18" x14ac:dyDescent="0.25">
      <c r="A1939" t="s">
        <v>30</v>
      </c>
      <c r="B1939" t="s">
        <v>38</v>
      </c>
      <c r="C1939" t="s">
        <v>47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0.3632437</v>
      </c>
      <c r="H1939">
        <v>0.35128819999999999</v>
      </c>
      <c r="I1939">
        <v>75.131799999999998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12598</v>
      </c>
      <c r="P1939" t="s">
        <v>58</v>
      </c>
      <c r="Q1939" t="s">
        <v>60</v>
      </c>
      <c r="R1939" t="s">
        <v>66</v>
      </c>
    </row>
    <row r="1940" spans="1:18" x14ac:dyDescent="0.25">
      <c r="A1940" t="s">
        <v>28</v>
      </c>
      <c r="B1940" t="s">
        <v>38</v>
      </c>
      <c r="C1940" t="s">
        <v>47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1.4862770000000001</v>
      </c>
      <c r="H1940">
        <v>1.43736</v>
      </c>
      <c r="I1940">
        <v>75.131799999999998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12598</v>
      </c>
      <c r="P1940" t="s">
        <v>58</v>
      </c>
      <c r="Q1940" t="s">
        <v>60</v>
      </c>
      <c r="R1940" t="s">
        <v>66</v>
      </c>
    </row>
    <row r="1941" spans="1:18" x14ac:dyDescent="0.25">
      <c r="A1941" t="s">
        <v>29</v>
      </c>
      <c r="B1941" t="s">
        <v>38</v>
      </c>
      <c r="C1941" t="s">
        <v>47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1.273577</v>
      </c>
      <c r="H1941">
        <v>1.2316590000000001</v>
      </c>
      <c r="I1941">
        <v>75.131799999999998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12598</v>
      </c>
      <c r="P1941" t="s">
        <v>58</v>
      </c>
      <c r="Q1941" t="s">
        <v>60</v>
      </c>
      <c r="R1941" t="s">
        <v>66</v>
      </c>
    </row>
    <row r="1942" spans="1:18" x14ac:dyDescent="0.25">
      <c r="A1942" t="s">
        <v>43</v>
      </c>
      <c r="B1942" t="s">
        <v>38</v>
      </c>
      <c r="C1942" t="s">
        <v>47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18.724119999999999</v>
      </c>
      <c r="H1942">
        <v>18.107859999999999</v>
      </c>
      <c r="I1942">
        <v>75.131799999999998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12598</v>
      </c>
      <c r="P1942" t="s">
        <v>58</v>
      </c>
      <c r="Q1942" t="s">
        <v>60</v>
      </c>
      <c r="R1942" t="s">
        <v>66</v>
      </c>
    </row>
    <row r="1943" spans="1:18" x14ac:dyDescent="0.25">
      <c r="A1943" t="s">
        <v>30</v>
      </c>
      <c r="B1943" t="s">
        <v>38</v>
      </c>
      <c r="C1943" t="s">
        <v>47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0.33130100000000001</v>
      </c>
      <c r="H1943">
        <v>0.31801570000000001</v>
      </c>
      <c r="I1943">
        <v>75.103700000000003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21671</v>
      </c>
      <c r="P1943" t="s">
        <v>58</v>
      </c>
      <c r="Q1943" t="s">
        <v>60</v>
      </c>
    </row>
    <row r="1944" spans="1:18" x14ac:dyDescent="0.25">
      <c r="A1944" t="s">
        <v>28</v>
      </c>
      <c r="B1944" t="s">
        <v>38</v>
      </c>
      <c r="C1944" t="s">
        <v>47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1.4108810000000001</v>
      </c>
      <c r="H1944">
        <v>1.354304</v>
      </c>
      <c r="I1944">
        <v>75.103700000000003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21671</v>
      </c>
      <c r="P1944" t="s">
        <v>58</v>
      </c>
      <c r="Q1944" t="s">
        <v>60</v>
      </c>
    </row>
    <row r="1945" spans="1:18" x14ac:dyDescent="0.25">
      <c r="A1945" t="s">
        <v>29</v>
      </c>
      <c r="B1945" t="s">
        <v>38</v>
      </c>
      <c r="C1945" t="s">
        <v>47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1.1799630000000001</v>
      </c>
      <c r="H1945">
        <v>1.132646</v>
      </c>
      <c r="I1945">
        <v>75.103700000000003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21671</v>
      </c>
      <c r="P1945" t="s">
        <v>58</v>
      </c>
      <c r="Q1945" t="s">
        <v>60</v>
      </c>
    </row>
    <row r="1946" spans="1:18" x14ac:dyDescent="0.25">
      <c r="A1946" t="s">
        <v>43</v>
      </c>
      <c r="B1946" t="s">
        <v>38</v>
      </c>
      <c r="C1946" t="s">
        <v>47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30.575209999999998</v>
      </c>
      <c r="H1946">
        <v>29.349129999999999</v>
      </c>
      <c r="I1946">
        <v>75.103700000000003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21671</v>
      </c>
      <c r="P1946" t="s">
        <v>58</v>
      </c>
      <c r="Q1946" t="s">
        <v>60</v>
      </c>
    </row>
    <row r="1947" spans="1:18" x14ac:dyDescent="0.25">
      <c r="A1947" t="s">
        <v>30</v>
      </c>
      <c r="B1947" t="s">
        <v>38</v>
      </c>
      <c r="C1947" t="s">
        <v>37</v>
      </c>
      <c r="D1947" t="s">
        <v>57</v>
      </c>
      <c r="E1947">
        <v>24</v>
      </c>
      <c r="F1947" t="str">
        <f t="shared" si="30"/>
        <v>Average Per Ton1-in-10August Typical Event Day100% Cycling24</v>
      </c>
      <c r="G1947">
        <v>0.27790160000000003</v>
      </c>
      <c r="H1947">
        <v>0.26324740000000002</v>
      </c>
      <c r="I1947">
        <v>72.7864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9073</v>
      </c>
      <c r="P1947" t="s">
        <v>58</v>
      </c>
      <c r="Q1947" t="s">
        <v>60</v>
      </c>
      <c r="R1947" t="s">
        <v>66</v>
      </c>
    </row>
    <row r="1948" spans="1:18" x14ac:dyDescent="0.25">
      <c r="A1948" t="s">
        <v>28</v>
      </c>
      <c r="B1948" t="s">
        <v>38</v>
      </c>
      <c r="C1948" t="s">
        <v>37</v>
      </c>
      <c r="D1948" t="s">
        <v>57</v>
      </c>
      <c r="E1948">
        <v>24</v>
      </c>
      <c r="F1948" t="str">
        <f t="shared" si="30"/>
        <v>Average Per Premise1-in-10August Typical Event Day100% Cycling24</v>
      </c>
      <c r="G1948">
        <v>1.247887</v>
      </c>
      <c r="H1948">
        <v>1.182083</v>
      </c>
      <c r="I1948">
        <v>72.7864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9073</v>
      </c>
      <c r="P1948" t="s">
        <v>58</v>
      </c>
      <c r="Q1948" t="s">
        <v>60</v>
      </c>
      <c r="R1948" t="s">
        <v>66</v>
      </c>
    </row>
    <row r="1949" spans="1:18" x14ac:dyDescent="0.25">
      <c r="A1949" t="s">
        <v>29</v>
      </c>
      <c r="B1949" t="s">
        <v>38</v>
      </c>
      <c r="C1949" t="s">
        <v>37</v>
      </c>
      <c r="D1949" t="s">
        <v>57</v>
      </c>
      <c r="E1949">
        <v>24</v>
      </c>
      <c r="F1949" t="str">
        <f t="shared" si="30"/>
        <v>Average Per Device1-in-10August Typical Event Day100% Cycling24</v>
      </c>
      <c r="G1949">
        <v>1.009998</v>
      </c>
      <c r="H1949">
        <v>0.95673870000000005</v>
      </c>
      <c r="I1949">
        <v>72.7864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9073</v>
      </c>
      <c r="P1949" t="s">
        <v>58</v>
      </c>
      <c r="Q1949" t="s">
        <v>60</v>
      </c>
      <c r="R1949" t="s">
        <v>66</v>
      </c>
    </row>
    <row r="1950" spans="1:18" x14ac:dyDescent="0.25">
      <c r="A1950" t="s">
        <v>43</v>
      </c>
      <c r="B1950" t="s">
        <v>38</v>
      </c>
      <c r="C1950" t="s">
        <v>37</v>
      </c>
      <c r="D1950" t="s">
        <v>57</v>
      </c>
      <c r="E1950">
        <v>24</v>
      </c>
      <c r="F1950" t="str">
        <f t="shared" si="30"/>
        <v>Aggregate1-in-10August Typical Event Day100% Cycling24</v>
      </c>
      <c r="G1950">
        <v>11.32207</v>
      </c>
      <c r="H1950">
        <v>10.72504</v>
      </c>
      <c r="I1950">
        <v>72.7864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9073</v>
      </c>
      <c r="P1950" t="s">
        <v>58</v>
      </c>
      <c r="Q1950" t="s">
        <v>60</v>
      </c>
      <c r="R1950" t="s">
        <v>66</v>
      </c>
    </row>
    <row r="1951" spans="1:18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0.35690260000000001</v>
      </c>
      <c r="H1951">
        <v>0.34515580000000001</v>
      </c>
      <c r="I1951">
        <v>72.669200000000004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12598</v>
      </c>
      <c r="P1951" t="s">
        <v>58</v>
      </c>
      <c r="Q1951" t="s">
        <v>60</v>
      </c>
      <c r="R1951" t="s">
        <v>66</v>
      </c>
    </row>
    <row r="1952" spans="1:18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1.460332</v>
      </c>
      <c r="H1952">
        <v>1.4122680000000001</v>
      </c>
      <c r="I1952">
        <v>72.669200000000004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12598</v>
      </c>
      <c r="P1952" t="s">
        <v>58</v>
      </c>
      <c r="Q1952" t="s">
        <v>60</v>
      </c>
      <c r="R1952" t="s">
        <v>66</v>
      </c>
    </row>
    <row r="1953" spans="1:18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1.251344</v>
      </c>
      <c r="H1953">
        <v>1.2101580000000001</v>
      </c>
      <c r="I1953">
        <v>72.669200000000004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12598</v>
      </c>
      <c r="P1953" t="s">
        <v>58</v>
      </c>
      <c r="Q1953" t="s">
        <v>60</v>
      </c>
      <c r="R1953" t="s">
        <v>66</v>
      </c>
    </row>
    <row r="1954" spans="1:18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18.397259999999999</v>
      </c>
      <c r="H1954">
        <v>17.79175</v>
      </c>
      <c r="I1954">
        <v>72.669200000000004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12598</v>
      </c>
      <c r="P1954" t="s">
        <v>58</v>
      </c>
      <c r="Q1954" t="s">
        <v>60</v>
      </c>
      <c r="R1954" t="s">
        <v>66</v>
      </c>
    </row>
    <row r="1955" spans="1:18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0.32382490000000003</v>
      </c>
      <c r="H1955">
        <v>0.31086079999999999</v>
      </c>
      <c r="I1955">
        <v>72.718299999999999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21671</v>
      </c>
      <c r="P1955" t="s">
        <v>58</v>
      </c>
      <c r="Q1955" t="s">
        <v>60</v>
      </c>
    </row>
    <row r="1956" spans="1:18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1.379043</v>
      </c>
      <c r="H1956">
        <v>1.323834</v>
      </c>
      <c r="I1956">
        <v>72.718299999999999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21671</v>
      </c>
      <c r="P1956" t="s">
        <v>58</v>
      </c>
      <c r="Q1956" t="s">
        <v>60</v>
      </c>
    </row>
    <row r="1957" spans="1:18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1.1533359999999999</v>
      </c>
      <c r="H1957">
        <v>1.1071629999999999</v>
      </c>
      <c r="I1957">
        <v>72.718299999999999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21671</v>
      </c>
      <c r="P1957" t="s">
        <v>58</v>
      </c>
      <c r="Q1957" t="s">
        <v>60</v>
      </c>
    </row>
    <row r="1958" spans="1:18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29.885249999999999</v>
      </c>
      <c r="H1958">
        <v>28.68881</v>
      </c>
      <c r="I1958">
        <v>72.718299999999999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21671</v>
      </c>
      <c r="P1958" t="s">
        <v>58</v>
      </c>
      <c r="Q1958" t="s">
        <v>60</v>
      </c>
    </row>
    <row r="1959" spans="1:18" x14ac:dyDescent="0.25">
      <c r="A1959" t="s">
        <v>30</v>
      </c>
      <c r="B1959" t="s">
        <v>38</v>
      </c>
      <c r="C1959" t="s">
        <v>48</v>
      </c>
      <c r="D1959" t="s">
        <v>57</v>
      </c>
      <c r="E1959">
        <v>24</v>
      </c>
      <c r="F1959" t="str">
        <f t="shared" si="30"/>
        <v>Average Per Ton1-in-10July Monthly System Peak Day100% Cycling24</v>
      </c>
      <c r="G1959">
        <v>0.27971210000000002</v>
      </c>
      <c r="H1959">
        <v>0.26496229999999998</v>
      </c>
      <c r="I1959">
        <v>72.8643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9073</v>
      </c>
      <c r="P1959" t="s">
        <v>58</v>
      </c>
      <c r="Q1959" t="s">
        <v>60</v>
      </c>
      <c r="R1959" t="s">
        <v>67</v>
      </c>
    </row>
    <row r="1960" spans="1:18" x14ac:dyDescent="0.25">
      <c r="A1960" t="s">
        <v>28</v>
      </c>
      <c r="B1960" t="s">
        <v>38</v>
      </c>
      <c r="C1960" t="s">
        <v>48</v>
      </c>
      <c r="D1960" t="s">
        <v>57</v>
      </c>
      <c r="E1960">
        <v>24</v>
      </c>
      <c r="F1960" t="str">
        <f t="shared" si="30"/>
        <v>Average Per Premise1-in-10July Monthly System Peak Day100% Cycling24</v>
      </c>
      <c r="G1960">
        <v>1.256016</v>
      </c>
      <c r="H1960">
        <v>1.189784</v>
      </c>
      <c r="I1960">
        <v>72.8643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9073</v>
      </c>
      <c r="P1960" t="s">
        <v>58</v>
      </c>
      <c r="Q1960" t="s">
        <v>60</v>
      </c>
      <c r="R1960" t="s">
        <v>67</v>
      </c>
    </row>
    <row r="1961" spans="1:18" x14ac:dyDescent="0.25">
      <c r="A1961" t="s">
        <v>29</v>
      </c>
      <c r="B1961" t="s">
        <v>38</v>
      </c>
      <c r="C1961" t="s">
        <v>48</v>
      </c>
      <c r="D1961" t="s">
        <v>57</v>
      </c>
      <c r="E1961">
        <v>24</v>
      </c>
      <c r="F1961" t="str">
        <f t="shared" si="30"/>
        <v>Average Per Device1-in-10July Monthly System Peak Day100% Cycling24</v>
      </c>
      <c r="G1961">
        <v>1.016578</v>
      </c>
      <c r="H1961">
        <v>0.96297140000000003</v>
      </c>
      <c r="I1961">
        <v>72.8643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9073</v>
      </c>
      <c r="P1961" t="s">
        <v>58</v>
      </c>
      <c r="Q1961" t="s">
        <v>60</v>
      </c>
      <c r="R1961" t="s">
        <v>67</v>
      </c>
    </row>
    <row r="1962" spans="1:18" x14ac:dyDescent="0.25">
      <c r="A1962" t="s">
        <v>43</v>
      </c>
      <c r="B1962" t="s">
        <v>38</v>
      </c>
      <c r="C1962" t="s">
        <v>48</v>
      </c>
      <c r="D1962" t="s">
        <v>57</v>
      </c>
      <c r="E1962">
        <v>24</v>
      </c>
      <c r="F1962" t="str">
        <f t="shared" si="30"/>
        <v>Aggregate1-in-10July Monthly System Peak Day100% Cycling24</v>
      </c>
      <c r="G1962">
        <v>11.39583</v>
      </c>
      <c r="H1962">
        <v>10.79491</v>
      </c>
      <c r="I1962">
        <v>72.8643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9073</v>
      </c>
      <c r="P1962" t="s">
        <v>58</v>
      </c>
      <c r="Q1962" t="s">
        <v>60</v>
      </c>
      <c r="R1962" t="s">
        <v>67</v>
      </c>
    </row>
    <row r="1963" spans="1:18" x14ac:dyDescent="0.25">
      <c r="A1963" t="s">
        <v>30</v>
      </c>
      <c r="B1963" t="s">
        <v>38</v>
      </c>
      <c r="C1963" t="s">
        <v>48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0.35772480000000001</v>
      </c>
      <c r="H1963">
        <v>0.34595090000000001</v>
      </c>
      <c r="I1963">
        <v>72.807599999999994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12598</v>
      </c>
      <c r="P1963" t="s">
        <v>58</v>
      </c>
      <c r="Q1963" t="s">
        <v>60</v>
      </c>
      <c r="R1963" t="s">
        <v>67</v>
      </c>
    </row>
    <row r="1964" spans="1:18" x14ac:dyDescent="0.25">
      <c r="A1964" t="s">
        <v>28</v>
      </c>
      <c r="B1964" t="s">
        <v>38</v>
      </c>
      <c r="C1964" t="s">
        <v>48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1.4636960000000001</v>
      </c>
      <c r="H1964">
        <v>1.415521</v>
      </c>
      <c r="I1964">
        <v>72.807599999999994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12598</v>
      </c>
      <c r="P1964" t="s">
        <v>58</v>
      </c>
      <c r="Q1964" t="s">
        <v>60</v>
      </c>
      <c r="R1964" t="s">
        <v>67</v>
      </c>
    </row>
    <row r="1965" spans="1:18" x14ac:dyDescent="0.25">
      <c r="A1965" t="s">
        <v>29</v>
      </c>
      <c r="B1965" t="s">
        <v>38</v>
      </c>
      <c r="C1965" t="s">
        <v>48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1.254227</v>
      </c>
      <c r="H1965">
        <v>1.2129460000000001</v>
      </c>
      <c r="I1965">
        <v>72.807599999999994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12598</v>
      </c>
      <c r="P1965" t="s">
        <v>58</v>
      </c>
      <c r="Q1965" t="s">
        <v>60</v>
      </c>
      <c r="R1965" t="s">
        <v>67</v>
      </c>
    </row>
    <row r="1966" spans="1:18" x14ac:dyDescent="0.25">
      <c r="A1966" t="s">
        <v>43</v>
      </c>
      <c r="B1966" t="s">
        <v>38</v>
      </c>
      <c r="C1966" t="s">
        <v>48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18.439640000000001</v>
      </c>
      <c r="H1966">
        <v>17.832730000000002</v>
      </c>
      <c r="I1966">
        <v>72.807599999999994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12598</v>
      </c>
      <c r="P1966" t="s">
        <v>58</v>
      </c>
      <c r="Q1966" t="s">
        <v>60</v>
      </c>
      <c r="R1966" t="s">
        <v>67</v>
      </c>
    </row>
    <row r="1967" spans="1:18" x14ac:dyDescent="0.25">
      <c r="A1967" t="s">
        <v>30</v>
      </c>
      <c r="B1967" t="s">
        <v>38</v>
      </c>
      <c r="C1967" t="s">
        <v>48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0.32506089999999999</v>
      </c>
      <c r="H1967">
        <v>0.31204100000000001</v>
      </c>
      <c r="I1967">
        <v>72.831299999999999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21671</v>
      </c>
      <c r="P1967" t="s">
        <v>58</v>
      </c>
      <c r="Q1967" t="s">
        <v>60</v>
      </c>
    </row>
    <row r="1968" spans="1:18" x14ac:dyDescent="0.25">
      <c r="A1968" t="s">
        <v>28</v>
      </c>
      <c r="B1968" t="s">
        <v>38</v>
      </c>
      <c r="C1968" t="s">
        <v>48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1.384307</v>
      </c>
      <c r="H1968">
        <v>1.3288599999999999</v>
      </c>
      <c r="I1968">
        <v>72.831299999999999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21671</v>
      </c>
      <c r="P1968" t="s">
        <v>58</v>
      </c>
      <c r="Q1968" t="s">
        <v>60</v>
      </c>
    </row>
    <row r="1969" spans="1:18" x14ac:dyDescent="0.25">
      <c r="A1969" t="s">
        <v>29</v>
      </c>
      <c r="B1969" t="s">
        <v>38</v>
      </c>
      <c r="C1969" t="s">
        <v>48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1.1577379999999999</v>
      </c>
      <c r="H1969">
        <v>1.111367</v>
      </c>
      <c r="I1969">
        <v>72.831299999999999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21671</v>
      </c>
      <c r="P1969" t="s">
        <v>58</v>
      </c>
      <c r="Q1969" t="s">
        <v>60</v>
      </c>
    </row>
    <row r="1970" spans="1:18" x14ac:dyDescent="0.25">
      <c r="A1970" t="s">
        <v>43</v>
      </c>
      <c r="B1970" t="s">
        <v>38</v>
      </c>
      <c r="C1970" t="s">
        <v>48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29.999310000000001</v>
      </c>
      <c r="H1970">
        <v>28.797730000000001</v>
      </c>
      <c r="I1970">
        <v>72.831299999999999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21671</v>
      </c>
      <c r="P1970" t="s">
        <v>58</v>
      </c>
      <c r="Q1970" t="s">
        <v>60</v>
      </c>
    </row>
    <row r="1971" spans="1:18" x14ac:dyDescent="0.25">
      <c r="A1971" t="s">
        <v>30</v>
      </c>
      <c r="B1971" t="s">
        <v>38</v>
      </c>
      <c r="C1971" t="s">
        <v>49</v>
      </c>
      <c r="D1971" t="s">
        <v>57</v>
      </c>
      <c r="E1971">
        <v>24</v>
      </c>
      <c r="F1971" t="str">
        <f t="shared" si="30"/>
        <v>Average Per Ton1-in-10June Monthly System Peak Day100% Cycling24</v>
      </c>
      <c r="G1971">
        <v>0.23260739999999999</v>
      </c>
      <c r="H1971">
        <v>0.2203416</v>
      </c>
      <c r="I1971">
        <v>68.566699999999997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9073</v>
      </c>
      <c r="P1971" t="s">
        <v>58</v>
      </c>
      <c r="Q1971" t="s">
        <v>60</v>
      </c>
      <c r="R1971" t="s">
        <v>68</v>
      </c>
    </row>
    <row r="1972" spans="1:18" x14ac:dyDescent="0.25">
      <c r="A1972" t="s">
        <v>28</v>
      </c>
      <c r="B1972" t="s">
        <v>38</v>
      </c>
      <c r="C1972" t="s">
        <v>49</v>
      </c>
      <c r="D1972" t="s">
        <v>57</v>
      </c>
      <c r="E1972">
        <v>24</v>
      </c>
      <c r="F1972" t="str">
        <f t="shared" si="30"/>
        <v>Average Per Premise1-in-10June Monthly System Peak Day100% Cycling24</v>
      </c>
      <c r="G1972">
        <v>1.0444979999999999</v>
      </c>
      <c r="H1972">
        <v>0.98941959999999995</v>
      </c>
      <c r="I1972">
        <v>68.566699999999997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9073</v>
      </c>
      <c r="P1972" t="s">
        <v>58</v>
      </c>
      <c r="Q1972" t="s">
        <v>60</v>
      </c>
      <c r="R1972" t="s">
        <v>68</v>
      </c>
    </row>
    <row r="1973" spans="1:18" x14ac:dyDescent="0.25">
      <c r="A1973" t="s">
        <v>29</v>
      </c>
      <c r="B1973" t="s">
        <v>38</v>
      </c>
      <c r="C1973" t="s">
        <v>49</v>
      </c>
      <c r="D1973" t="s">
        <v>57</v>
      </c>
      <c r="E1973">
        <v>24</v>
      </c>
      <c r="F1973" t="str">
        <f t="shared" si="30"/>
        <v>Average Per Device1-in-10June Monthly System Peak Day100% Cycling24</v>
      </c>
      <c r="G1973">
        <v>0.84538179999999996</v>
      </c>
      <c r="H1973">
        <v>0.80080320000000005</v>
      </c>
      <c r="I1973">
        <v>68.566699999999997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9073</v>
      </c>
      <c r="P1973" t="s">
        <v>58</v>
      </c>
      <c r="Q1973" t="s">
        <v>60</v>
      </c>
      <c r="R1973" t="s">
        <v>68</v>
      </c>
    </row>
    <row r="1974" spans="1:18" x14ac:dyDescent="0.25">
      <c r="A1974" t="s">
        <v>43</v>
      </c>
      <c r="B1974" t="s">
        <v>38</v>
      </c>
      <c r="C1974" t="s">
        <v>49</v>
      </c>
      <c r="D1974" t="s">
        <v>57</v>
      </c>
      <c r="E1974">
        <v>24</v>
      </c>
      <c r="F1974" t="str">
        <f t="shared" si="30"/>
        <v>Aggregate1-in-10June Monthly System Peak Day100% Cycling24</v>
      </c>
      <c r="G1974">
        <v>9.4767299999999999</v>
      </c>
      <c r="H1974">
        <v>8.9770040000000009</v>
      </c>
      <c r="I1974">
        <v>68.566699999999997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9073</v>
      </c>
      <c r="P1974" t="s">
        <v>58</v>
      </c>
      <c r="Q1974" t="s">
        <v>60</v>
      </c>
      <c r="R1974" t="s">
        <v>68</v>
      </c>
    </row>
    <row r="1975" spans="1:18" x14ac:dyDescent="0.25">
      <c r="A1975" t="s">
        <v>30</v>
      </c>
      <c r="B1975" t="s">
        <v>38</v>
      </c>
      <c r="C1975" t="s">
        <v>49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0.32188109999999998</v>
      </c>
      <c r="H1975">
        <v>0.31128699999999998</v>
      </c>
      <c r="I1975">
        <v>68.285700000000006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12598</v>
      </c>
      <c r="P1975" t="s">
        <v>58</v>
      </c>
      <c r="Q1975" t="s">
        <v>60</v>
      </c>
      <c r="R1975" t="s">
        <v>68</v>
      </c>
    </row>
    <row r="1976" spans="1:18" x14ac:dyDescent="0.25">
      <c r="A1976" t="s">
        <v>28</v>
      </c>
      <c r="B1976" t="s">
        <v>38</v>
      </c>
      <c r="C1976" t="s">
        <v>49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1.317035</v>
      </c>
      <c r="H1976">
        <v>1.273687</v>
      </c>
      <c r="I1976">
        <v>68.285700000000006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12598</v>
      </c>
      <c r="P1976" t="s">
        <v>58</v>
      </c>
      <c r="Q1976" t="s">
        <v>60</v>
      </c>
      <c r="R1976" t="s">
        <v>68</v>
      </c>
    </row>
    <row r="1977" spans="1:18" x14ac:dyDescent="0.25">
      <c r="A1977" t="s">
        <v>29</v>
      </c>
      <c r="B1977" t="s">
        <v>38</v>
      </c>
      <c r="C1977" t="s">
        <v>49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1.1285540000000001</v>
      </c>
      <c r="H1977">
        <v>1.09141</v>
      </c>
      <c r="I1977">
        <v>68.285700000000006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12598</v>
      </c>
      <c r="P1977" t="s">
        <v>58</v>
      </c>
      <c r="Q1977" t="s">
        <v>60</v>
      </c>
      <c r="R1977" t="s">
        <v>68</v>
      </c>
    </row>
    <row r="1978" spans="1:18" x14ac:dyDescent="0.25">
      <c r="A1978" t="s">
        <v>43</v>
      </c>
      <c r="B1978" t="s">
        <v>38</v>
      </c>
      <c r="C1978" t="s">
        <v>49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16.591999999999999</v>
      </c>
      <c r="H1978">
        <v>16.045909999999999</v>
      </c>
      <c r="I1978">
        <v>68.285700000000006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12598</v>
      </c>
      <c r="P1978" t="s">
        <v>58</v>
      </c>
      <c r="Q1978" t="s">
        <v>60</v>
      </c>
      <c r="R1978" t="s">
        <v>68</v>
      </c>
    </row>
    <row r="1979" spans="1:18" x14ac:dyDescent="0.25">
      <c r="A1979" t="s">
        <v>30</v>
      </c>
      <c r="B1979" t="s">
        <v>38</v>
      </c>
      <c r="C1979" t="s">
        <v>49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0.28450219999999998</v>
      </c>
      <c r="H1979">
        <v>0.27320820000000001</v>
      </c>
      <c r="I1979">
        <v>68.403400000000005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21671</v>
      </c>
      <c r="P1979" t="s">
        <v>58</v>
      </c>
      <c r="Q1979" t="s">
        <v>60</v>
      </c>
    </row>
    <row r="1980" spans="1:18" x14ac:dyDescent="0.25">
      <c r="A1980" t="s">
        <v>28</v>
      </c>
      <c r="B1980" t="s">
        <v>38</v>
      </c>
      <c r="C1980" t="s">
        <v>49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1.2115830000000001</v>
      </c>
      <c r="H1980">
        <v>1.1634869999999999</v>
      </c>
      <c r="I1980">
        <v>68.403400000000005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21671</v>
      </c>
      <c r="P1980" t="s">
        <v>58</v>
      </c>
      <c r="Q1980" t="s">
        <v>60</v>
      </c>
    </row>
    <row r="1981" spans="1:18" x14ac:dyDescent="0.25">
      <c r="A1981" t="s">
        <v>29</v>
      </c>
      <c r="B1981" t="s">
        <v>38</v>
      </c>
      <c r="C1981" t="s">
        <v>49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1.0132840000000001</v>
      </c>
      <c r="H1981">
        <v>0.97305949999999997</v>
      </c>
      <c r="I1981">
        <v>68.403400000000005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21671</v>
      </c>
      <c r="P1981" t="s">
        <v>58</v>
      </c>
      <c r="Q1981" t="s">
        <v>60</v>
      </c>
    </row>
    <row r="1982" spans="1:18" x14ac:dyDescent="0.25">
      <c r="A1982" t="s">
        <v>43</v>
      </c>
      <c r="B1982" t="s">
        <v>38</v>
      </c>
      <c r="C1982" t="s">
        <v>49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26.256219999999999</v>
      </c>
      <c r="H1982">
        <v>25.213920000000002</v>
      </c>
      <c r="I1982">
        <v>68.403400000000005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21671</v>
      </c>
      <c r="P1982" t="s">
        <v>58</v>
      </c>
      <c r="Q1982" t="s">
        <v>60</v>
      </c>
    </row>
    <row r="1983" spans="1:18" x14ac:dyDescent="0.25">
      <c r="A1983" t="s">
        <v>30</v>
      </c>
      <c r="B1983" t="s">
        <v>38</v>
      </c>
      <c r="C1983" t="s">
        <v>50</v>
      </c>
      <c r="D1983" t="s">
        <v>57</v>
      </c>
      <c r="E1983">
        <v>24</v>
      </c>
      <c r="F1983" t="str">
        <f t="shared" si="30"/>
        <v>Average Per Ton1-in-10May Monthly System Peak Day100% Cycling24</v>
      </c>
      <c r="G1983">
        <v>0.2581019</v>
      </c>
      <c r="H1983">
        <v>0.2444916</v>
      </c>
      <c r="I1983">
        <v>67.628399999999999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9073</v>
      </c>
      <c r="P1983" t="s">
        <v>58</v>
      </c>
      <c r="Q1983" t="s">
        <v>60</v>
      </c>
      <c r="R1983" t="s">
        <v>69</v>
      </c>
    </row>
    <row r="1984" spans="1:18" x14ac:dyDescent="0.25">
      <c r="A1984" t="s">
        <v>28</v>
      </c>
      <c r="B1984" t="s">
        <v>38</v>
      </c>
      <c r="C1984" t="s">
        <v>50</v>
      </c>
      <c r="D1984" t="s">
        <v>57</v>
      </c>
      <c r="E1984">
        <v>24</v>
      </c>
      <c r="F1984" t="str">
        <f t="shared" si="30"/>
        <v>Average Per Premise1-in-10May Monthly System Peak Day100% Cycling24</v>
      </c>
      <c r="G1984">
        <v>1.1589780000000001</v>
      </c>
      <c r="H1984">
        <v>1.097863</v>
      </c>
      <c r="I1984">
        <v>67.628399999999999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9073</v>
      </c>
      <c r="P1984" t="s">
        <v>58</v>
      </c>
      <c r="Q1984" t="s">
        <v>60</v>
      </c>
      <c r="R1984" t="s">
        <v>69</v>
      </c>
    </row>
    <row r="1985" spans="1:18" x14ac:dyDescent="0.25">
      <c r="A1985" t="s">
        <v>29</v>
      </c>
      <c r="B1985" t="s">
        <v>38</v>
      </c>
      <c r="C1985" t="s">
        <v>50</v>
      </c>
      <c r="D1985" t="s">
        <v>57</v>
      </c>
      <c r="E1985">
        <v>24</v>
      </c>
      <c r="F1985" t="str">
        <f t="shared" si="30"/>
        <v>Average Per Device1-in-10May Monthly System Peak Day100% Cycling24</v>
      </c>
      <c r="G1985">
        <v>0.93803800000000004</v>
      </c>
      <c r="H1985">
        <v>0.88857339999999996</v>
      </c>
      <c r="I1985">
        <v>67.628399999999999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9073</v>
      </c>
      <c r="P1985" t="s">
        <v>58</v>
      </c>
      <c r="Q1985" t="s">
        <v>60</v>
      </c>
      <c r="R1985" t="s">
        <v>69</v>
      </c>
    </row>
    <row r="1986" spans="1:18" x14ac:dyDescent="0.25">
      <c r="A1986" t="s">
        <v>43</v>
      </c>
      <c r="B1986" t="s">
        <v>38</v>
      </c>
      <c r="C1986" t="s">
        <v>50</v>
      </c>
      <c r="D1986" t="s">
        <v>57</v>
      </c>
      <c r="E1986">
        <v>24</v>
      </c>
      <c r="F1986" t="str">
        <f t="shared" si="30"/>
        <v>Aggregate1-in-10May Monthly System Peak Day100% Cycling24</v>
      </c>
      <c r="G1986">
        <v>10.515409999999999</v>
      </c>
      <c r="H1986">
        <v>9.9609070000000006</v>
      </c>
      <c r="I1986">
        <v>67.628399999999999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9073</v>
      </c>
      <c r="P1986" t="s">
        <v>58</v>
      </c>
      <c r="Q1986" t="s">
        <v>60</v>
      </c>
      <c r="R1986" t="s">
        <v>69</v>
      </c>
    </row>
    <row r="1987" spans="1:18" x14ac:dyDescent="0.25">
      <c r="A1987" t="s">
        <v>30</v>
      </c>
      <c r="B1987" t="s">
        <v>38</v>
      </c>
      <c r="C1987" t="s">
        <v>50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0.34097420000000001</v>
      </c>
      <c r="H1987">
        <v>0.32975179999999998</v>
      </c>
      <c r="I1987">
        <v>67.316800000000001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12598</v>
      </c>
      <c r="P1987" t="s">
        <v>58</v>
      </c>
      <c r="Q1987" t="s">
        <v>60</v>
      </c>
      <c r="R1987" t="s">
        <v>69</v>
      </c>
    </row>
    <row r="1988" spans="1:18" x14ac:dyDescent="0.25">
      <c r="A1988" t="s">
        <v>28</v>
      </c>
      <c r="B1988" t="s">
        <v>38</v>
      </c>
      <c r="C1988" t="s">
        <v>50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1.3951579999999999</v>
      </c>
      <c r="H1988">
        <v>1.3492390000000001</v>
      </c>
      <c r="I1988">
        <v>67.316800000000001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12598</v>
      </c>
      <c r="P1988" t="s">
        <v>58</v>
      </c>
      <c r="Q1988" t="s">
        <v>60</v>
      </c>
      <c r="R1988" t="s">
        <v>69</v>
      </c>
    </row>
    <row r="1989" spans="1:18" x14ac:dyDescent="0.25">
      <c r="A1989" t="s">
        <v>29</v>
      </c>
      <c r="B1989" t="s">
        <v>38</v>
      </c>
      <c r="C1989" t="s">
        <v>50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1.195497</v>
      </c>
      <c r="H1989">
        <v>1.15615</v>
      </c>
      <c r="I1989">
        <v>67.316800000000001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12598</v>
      </c>
      <c r="P1989" t="s">
        <v>58</v>
      </c>
      <c r="Q1989" t="s">
        <v>60</v>
      </c>
      <c r="R1989" t="s">
        <v>69</v>
      </c>
    </row>
    <row r="1990" spans="1:18" x14ac:dyDescent="0.25">
      <c r="A1990" t="s">
        <v>43</v>
      </c>
      <c r="B1990" t="s">
        <v>38</v>
      </c>
      <c r="C1990" t="s">
        <v>50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17.5762</v>
      </c>
      <c r="H1990">
        <v>16.997710000000001</v>
      </c>
      <c r="I1990">
        <v>67.316800000000001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12598</v>
      </c>
      <c r="P1990" t="s">
        <v>58</v>
      </c>
      <c r="Q1990" t="s">
        <v>60</v>
      </c>
      <c r="R1990" t="s">
        <v>69</v>
      </c>
    </row>
    <row r="1991" spans="1:18" x14ac:dyDescent="0.25">
      <c r="A1991" t="s">
        <v>30</v>
      </c>
      <c r="B1991" t="s">
        <v>38</v>
      </c>
      <c r="C1991" t="s">
        <v>50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0.30627559999999998</v>
      </c>
      <c r="H1991">
        <v>0.29405330000000002</v>
      </c>
      <c r="I1991">
        <v>67.447299999999998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21671</v>
      </c>
      <c r="P1991" t="s">
        <v>58</v>
      </c>
      <c r="Q1991" t="s">
        <v>60</v>
      </c>
    </row>
    <row r="1992" spans="1:18" x14ac:dyDescent="0.25">
      <c r="A1992" t="s">
        <v>28</v>
      </c>
      <c r="B1992" t="s">
        <v>38</v>
      </c>
      <c r="C1992" t="s">
        <v>50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1.304308</v>
      </c>
      <c r="H1992">
        <v>1.2522580000000001</v>
      </c>
      <c r="I1992">
        <v>67.447299999999998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21671</v>
      </c>
      <c r="P1992" t="s">
        <v>58</v>
      </c>
      <c r="Q1992" t="s">
        <v>60</v>
      </c>
    </row>
    <row r="1993" spans="1:18" x14ac:dyDescent="0.25">
      <c r="A1993" t="s">
        <v>29</v>
      </c>
      <c r="B1993" t="s">
        <v>38</v>
      </c>
      <c r="C1993" t="s">
        <v>50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1.090832</v>
      </c>
      <c r="H1993">
        <v>1.047302</v>
      </c>
      <c r="I1993">
        <v>67.447299999999998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21671</v>
      </c>
      <c r="P1993" t="s">
        <v>58</v>
      </c>
      <c r="Q1993" t="s">
        <v>60</v>
      </c>
    </row>
    <row r="1994" spans="1:18" x14ac:dyDescent="0.25">
      <c r="A1994" t="s">
        <v>43</v>
      </c>
      <c r="B1994" t="s">
        <v>38</v>
      </c>
      <c r="C1994" t="s">
        <v>50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28.265650000000001</v>
      </c>
      <c r="H1994">
        <v>27.13768</v>
      </c>
      <c r="I1994">
        <v>67.447299999999998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21671</v>
      </c>
      <c r="P1994" t="s">
        <v>58</v>
      </c>
      <c r="Q1994" t="s">
        <v>60</v>
      </c>
    </row>
    <row r="1995" spans="1:18" x14ac:dyDescent="0.25">
      <c r="A1995" t="s">
        <v>30</v>
      </c>
      <c r="B1995" t="s">
        <v>38</v>
      </c>
      <c r="C1995" t="s">
        <v>51</v>
      </c>
      <c r="D1995" t="s">
        <v>57</v>
      </c>
      <c r="E1995">
        <v>24</v>
      </c>
      <c r="F1995" t="str">
        <f t="shared" si="31"/>
        <v>Average Per Ton1-in-10October Monthly System Peak Day100% Cycling24</v>
      </c>
      <c r="G1995">
        <v>0.26147819999999999</v>
      </c>
      <c r="H1995">
        <v>0.24768999999999999</v>
      </c>
      <c r="I1995">
        <v>69.938999999999993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9073</v>
      </c>
      <c r="P1995" t="s">
        <v>58</v>
      </c>
      <c r="Q1995" t="s">
        <v>60</v>
      </c>
      <c r="R1995" t="s">
        <v>70</v>
      </c>
    </row>
    <row r="1996" spans="1:18" x14ac:dyDescent="0.25">
      <c r="A1996" t="s">
        <v>28</v>
      </c>
      <c r="B1996" t="s">
        <v>38</v>
      </c>
      <c r="C1996" t="s">
        <v>51</v>
      </c>
      <c r="D1996" t="s">
        <v>57</v>
      </c>
      <c r="E1996">
        <v>24</v>
      </c>
      <c r="F1996" t="str">
        <f t="shared" si="31"/>
        <v>Average Per Premise1-in-10October Monthly System Peak Day100% Cycling24</v>
      </c>
      <c r="G1996">
        <v>1.174139</v>
      </c>
      <c r="H1996">
        <v>1.1122240000000001</v>
      </c>
      <c r="I1996">
        <v>69.938999999999993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9073</v>
      </c>
      <c r="P1996" t="s">
        <v>58</v>
      </c>
      <c r="Q1996" t="s">
        <v>60</v>
      </c>
      <c r="R1996" t="s">
        <v>70</v>
      </c>
    </row>
    <row r="1997" spans="1:18" x14ac:dyDescent="0.25">
      <c r="A1997" t="s">
        <v>29</v>
      </c>
      <c r="B1997" t="s">
        <v>38</v>
      </c>
      <c r="C1997" t="s">
        <v>51</v>
      </c>
      <c r="D1997" t="s">
        <v>57</v>
      </c>
      <c r="E1997">
        <v>24</v>
      </c>
      <c r="F1997" t="str">
        <f t="shared" si="31"/>
        <v>Average Per Device1-in-10October Monthly System Peak Day100% Cycling24</v>
      </c>
      <c r="G1997">
        <v>0.95030899999999996</v>
      </c>
      <c r="H1997">
        <v>0.90019740000000004</v>
      </c>
      <c r="I1997">
        <v>69.938999999999993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9073</v>
      </c>
      <c r="P1997" t="s">
        <v>58</v>
      </c>
      <c r="Q1997" t="s">
        <v>60</v>
      </c>
      <c r="R1997" t="s">
        <v>70</v>
      </c>
    </row>
    <row r="1998" spans="1:18" x14ac:dyDescent="0.25">
      <c r="A1998" t="s">
        <v>43</v>
      </c>
      <c r="B1998" t="s">
        <v>38</v>
      </c>
      <c r="C1998" t="s">
        <v>51</v>
      </c>
      <c r="D1998" t="s">
        <v>57</v>
      </c>
      <c r="E1998">
        <v>24</v>
      </c>
      <c r="F1998" t="str">
        <f t="shared" si="31"/>
        <v>Aggregate1-in-10October Monthly System Peak Day100% Cycling24</v>
      </c>
      <c r="G1998">
        <v>10.65296</v>
      </c>
      <c r="H1998">
        <v>10.09121</v>
      </c>
      <c r="I1998">
        <v>69.938999999999993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9073</v>
      </c>
      <c r="P1998" t="s">
        <v>58</v>
      </c>
      <c r="Q1998" t="s">
        <v>60</v>
      </c>
      <c r="R1998" t="s">
        <v>70</v>
      </c>
    </row>
    <row r="1999" spans="1:18" x14ac:dyDescent="0.25">
      <c r="A1999" t="s">
        <v>30</v>
      </c>
      <c r="B1999" t="s">
        <v>38</v>
      </c>
      <c r="C1999" t="s">
        <v>51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0.3439854</v>
      </c>
      <c r="H1999">
        <v>0.33266380000000001</v>
      </c>
      <c r="I1999">
        <v>69.597300000000004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12598</v>
      </c>
      <c r="P1999" t="s">
        <v>58</v>
      </c>
      <c r="Q1999" t="s">
        <v>60</v>
      </c>
      <c r="R1999" t="s">
        <v>70</v>
      </c>
    </row>
    <row r="2000" spans="1:18" x14ac:dyDescent="0.25">
      <c r="A2000" t="s">
        <v>28</v>
      </c>
      <c r="B2000" t="s">
        <v>38</v>
      </c>
      <c r="C2000" t="s">
        <v>51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1.4074789999999999</v>
      </c>
      <c r="H2000">
        <v>1.361154</v>
      </c>
      <c r="I2000">
        <v>69.597300000000004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12598</v>
      </c>
      <c r="P2000" t="s">
        <v>58</v>
      </c>
      <c r="Q2000" t="s">
        <v>60</v>
      </c>
      <c r="R2000" t="s">
        <v>70</v>
      </c>
    </row>
    <row r="2001" spans="1:18" x14ac:dyDescent="0.25">
      <c r="A2001" t="s">
        <v>29</v>
      </c>
      <c r="B2001" t="s">
        <v>38</v>
      </c>
      <c r="C2001" t="s">
        <v>51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1.2060550000000001</v>
      </c>
      <c r="H2001">
        <v>1.1663600000000001</v>
      </c>
      <c r="I2001">
        <v>69.597300000000004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12598</v>
      </c>
      <c r="P2001" t="s">
        <v>58</v>
      </c>
      <c r="Q2001" t="s">
        <v>60</v>
      </c>
      <c r="R2001" t="s">
        <v>70</v>
      </c>
    </row>
    <row r="2002" spans="1:18" x14ac:dyDescent="0.25">
      <c r="A2002" t="s">
        <v>43</v>
      </c>
      <c r="B2002" t="s">
        <v>38</v>
      </c>
      <c r="C2002" t="s">
        <v>51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17.73141</v>
      </c>
      <c r="H2002">
        <v>17.147819999999999</v>
      </c>
      <c r="I2002">
        <v>69.597300000000004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12598</v>
      </c>
      <c r="P2002" t="s">
        <v>58</v>
      </c>
      <c r="Q2002" t="s">
        <v>60</v>
      </c>
      <c r="R2002" t="s">
        <v>70</v>
      </c>
    </row>
    <row r="2003" spans="1:18" x14ac:dyDescent="0.25">
      <c r="A2003" t="s">
        <v>30</v>
      </c>
      <c r="B2003" t="s">
        <v>38</v>
      </c>
      <c r="C2003" t="s">
        <v>51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0.30943959999999998</v>
      </c>
      <c r="H2003">
        <v>0.2970853</v>
      </c>
      <c r="I2003">
        <v>69.740399999999994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21671</v>
      </c>
      <c r="P2003" t="s">
        <v>58</v>
      </c>
      <c r="Q2003" t="s">
        <v>60</v>
      </c>
    </row>
    <row r="2004" spans="1:18" x14ac:dyDescent="0.25">
      <c r="A2004" t="s">
        <v>28</v>
      </c>
      <c r="B2004" t="s">
        <v>38</v>
      </c>
      <c r="C2004" t="s">
        <v>51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1.317782</v>
      </c>
      <c r="H2004">
        <v>1.2651699999999999</v>
      </c>
      <c r="I2004">
        <v>69.740399999999994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21671</v>
      </c>
      <c r="P2004" t="s">
        <v>58</v>
      </c>
      <c r="Q2004" t="s">
        <v>60</v>
      </c>
    </row>
    <row r="2005" spans="1:18" x14ac:dyDescent="0.25">
      <c r="A2005" t="s">
        <v>29</v>
      </c>
      <c r="B2005" t="s">
        <v>38</v>
      </c>
      <c r="C2005" t="s">
        <v>51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1.1021019999999999</v>
      </c>
      <c r="H2005">
        <v>1.0581</v>
      </c>
      <c r="I2005">
        <v>69.740399999999994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21671</v>
      </c>
      <c r="P2005" t="s">
        <v>58</v>
      </c>
      <c r="Q2005" t="s">
        <v>60</v>
      </c>
    </row>
    <row r="2006" spans="1:18" x14ac:dyDescent="0.25">
      <c r="A2006" t="s">
        <v>43</v>
      </c>
      <c r="B2006" t="s">
        <v>38</v>
      </c>
      <c r="C2006" t="s">
        <v>51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28.557659999999998</v>
      </c>
      <c r="H2006">
        <v>27.417490000000001</v>
      </c>
      <c r="I2006">
        <v>69.740399999999994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21671</v>
      </c>
      <c r="P2006" t="s">
        <v>58</v>
      </c>
      <c r="Q2006" t="s">
        <v>60</v>
      </c>
    </row>
    <row r="2007" spans="1:18" x14ac:dyDescent="0.25">
      <c r="A2007" t="s">
        <v>30</v>
      </c>
      <c r="B2007" t="s">
        <v>38</v>
      </c>
      <c r="C2007" t="s">
        <v>52</v>
      </c>
      <c r="D2007" t="s">
        <v>57</v>
      </c>
      <c r="E2007">
        <v>24</v>
      </c>
      <c r="F2007" t="str">
        <f t="shared" si="31"/>
        <v>Average Per Ton1-in-10September Monthly System Peak Day100% Cycling24</v>
      </c>
      <c r="G2007">
        <v>0.31233359999999999</v>
      </c>
      <c r="H2007">
        <v>0.29586370000000001</v>
      </c>
      <c r="I2007">
        <v>74.649900000000002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9073</v>
      </c>
      <c r="P2007" t="s">
        <v>58</v>
      </c>
      <c r="Q2007" t="s">
        <v>60</v>
      </c>
      <c r="R2007" t="s">
        <v>71</v>
      </c>
    </row>
    <row r="2008" spans="1:18" x14ac:dyDescent="0.25">
      <c r="A2008" t="s">
        <v>28</v>
      </c>
      <c r="B2008" t="s">
        <v>38</v>
      </c>
      <c r="C2008" t="s">
        <v>52</v>
      </c>
      <c r="D2008" t="s">
        <v>57</v>
      </c>
      <c r="E2008">
        <v>24</v>
      </c>
      <c r="F2008" t="str">
        <f t="shared" si="31"/>
        <v>Average Per Premise1-in-10September Monthly System Peak Day100% Cycling24</v>
      </c>
      <c r="G2008">
        <v>1.4024989999999999</v>
      </c>
      <c r="H2008">
        <v>1.328543</v>
      </c>
      <c r="I2008">
        <v>74.649900000000002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9073</v>
      </c>
      <c r="P2008" t="s">
        <v>58</v>
      </c>
      <c r="Q2008" t="s">
        <v>60</v>
      </c>
      <c r="R2008" t="s">
        <v>71</v>
      </c>
    </row>
    <row r="2009" spans="1:18" x14ac:dyDescent="0.25">
      <c r="A2009" t="s">
        <v>29</v>
      </c>
      <c r="B2009" t="s">
        <v>38</v>
      </c>
      <c r="C2009" t="s">
        <v>52</v>
      </c>
      <c r="D2009" t="s">
        <v>57</v>
      </c>
      <c r="E2009">
        <v>24</v>
      </c>
      <c r="F2009" t="str">
        <f t="shared" si="31"/>
        <v>Average Per Device1-in-10September Monthly System Peak Day100% Cycling24</v>
      </c>
      <c r="G2009">
        <v>1.1351359999999999</v>
      </c>
      <c r="H2009">
        <v>1.075278</v>
      </c>
      <c r="I2009">
        <v>74.649900000000002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9073</v>
      </c>
      <c r="P2009" t="s">
        <v>58</v>
      </c>
      <c r="Q2009" t="s">
        <v>60</v>
      </c>
      <c r="R2009" t="s">
        <v>71</v>
      </c>
    </row>
    <row r="2010" spans="1:18" x14ac:dyDescent="0.25">
      <c r="A2010" t="s">
        <v>43</v>
      </c>
      <c r="B2010" t="s">
        <v>38</v>
      </c>
      <c r="C2010" t="s">
        <v>52</v>
      </c>
      <c r="D2010" t="s">
        <v>57</v>
      </c>
      <c r="E2010">
        <v>24</v>
      </c>
      <c r="F2010" t="str">
        <f t="shared" si="31"/>
        <v>Aggregate1-in-10September Monthly System Peak Day100% Cycling24</v>
      </c>
      <c r="G2010">
        <v>12.724880000000001</v>
      </c>
      <c r="H2010">
        <v>12.05387</v>
      </c>
      <c r="I2010">
        <v>74.649900000000002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9073</v>
      </c>
      <c r="P2010" t="s">
        <v>58</v>
      </c>
      <c r="Q2010" t="s">
        <v>60</v>
      </c>
      <c r="R2010" t="s">
        <v>71</v>
      </c>
    </row>
    <row r="2011" spans="1:18" x14ac:dyDescent="0.25">
      <c r="A2011" t="s">
        <v>30</v>
      </c>
      <c r="B2011" t="s">
        <v>38</v>
      </c>
      <c r="C2011" t="s">
        <v>52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0.38476070000000001</v>
      </c>
      <c r="H2011">
        <v>0.37209710000000001</v>
      </c>
      <c r="I2011">
        <v>74.451599999999999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12598</v>
      </c>
      <c r="P2011" t="s">
        <v>58</v>
      </c>
      <c r="Q2011" t="s">
        <v>60</v>
      </c>
      <c r="R2011" t="s">
        <v>71</v>
      </c>
    </row>
    <row r="2012" spans="1:18" x14ac:dyDescent="0.25">
      <c r="A2012" t="s">
        <v>28</v>
      </c>
      <c r="B2012" t="s">
        <v>38</v>
      </c>
      <c r="C2012" t="s">
        <v>52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1.5743180000000001</v>
      </c>
      <c r="H2012">
        <v>1.5225029999999999</v>
      </c>
      <c r="I2012">
        <v>74.451599999999999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12598</v>
      </c>
      <c r="P2012" t="s">
        <v>58</v>
      </c>
      <c r="Q2012" t="s">
        <v>60</v>
      </c>
      <c r="R2012" t="s">
        <v>71</v>
      </c>
    </row>
    <row r="2013" spans="1:18" x14ac:dyDescent="0.25">
      <c r="A2013" t="s">
        <v>29</v>
      </c>
      <c r="B2013" t="s">
        <v>38</v>
      </c>
      <c r="C2013" t="s">
        <v>52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1.3490180000000001</v>
      </c>
      <c r="H2013">
        <v>1.3046180000000001</v>
      </c>
      <c r="I2013">
        <v>74.451599999999999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12598</v>
      </c>
      <c r="P2013" t="s">
        <v>58</v>
      </c>
      <c r="Q2013" t="s">
        <v>60</v>
      </c>
      <c r="R2013" t="s">
        <v>71</v>
      </c>
    </row>
    <row r="2014" spans="1:18" x14ac:dyDescent="0.25">
      <c r="A2014" t="s">
        <v>43</v>
      </c>
      <c r="B2014" t="s">
        <v>38</v>
      </c>
      <c r="C2014" t="s">
        <v>52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19.833259999999999</v>
      </c>
      <c r="H2014">
        <v>19.180489999999999</v>
      </c>
      <c r="I2014">
        <v>74.451599999999999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12598</v>
      </c>
      <c r="P2014" t="s">
        <v>58</v>
      </c>
      <c r="Q2014" t="s">
        <v>60</v>
      </c>
      <c r="R2014" t="s">
        <v>71</v>
      </c>
    </row>
    <row r="2015" spans="1:18" x14ac:dyDescent="0.25">
      <c r="A2015" t="s">
        <v>30</v>
      </c>
      <c r="B2015" t="s">
        <v>38</v>
      </c>
      <c r="C2015" t="s">
        <v>52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0.35443550000000001</v>
      </c>
      <c r="H2015">
        <v>0.34017819999999999</v>
      </c>
      <c r="I2015">
        <v>74.534599999999998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21671</v>
      </c>
      <c r="P2015" t="s">
        <v>58</v>
      </c>
      <c r="Q2015" t="s">
        <v>60</v>
      </c>
    </row>
    <row r="2016" spans="1:18" x14ac:dyDescent="0.25">
      <c r="A2016" t="s">
        <v>28</v>
      </c>
      <c r="B2016" t="s">
        <v>38</v>
      </c>
      <c r="C2016" t="s">
        <v>52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1.5094019999999999</v>
      </c>
      <c r="H2016">
        <v>1.448685</v>
      </c>
      <c r="I2016">
        <v>74.534599999999998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21671</v>
      </c>
      <c r="P2016" t="s">
        <v>58</v>
      </c>
      <c r="Q2016" t="s">
        <v>60</v>
      </c>
    </row>
    <row r="2017" spans="1:18" x14ac:dyDescent="0.25">
      <c r="A2017" t="s">
        <v>29</v>
      </c>
      <c r="B2017" t="s">
        <v>38</v>
      </c>
      <c r="C2017" t="s">
        <v>52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1.262359</v>
      </c>
      <c r="H2017">
        <v>1.2115800000000001</v>
      </c>
      <c r="I2017">
        <v>74.534599999999998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21671</v>
      </c>
      <c r="P2017" t="s">
        <v>58</v>
      </c>
      <c r="Q2017" t="s">
        <v>60</v>
      </c>
    </row>
    <row r="2018" spans="1:18" x14ac:dyDescent="0.25">
      <c r="A2018" t="s">
        <v>43</v>
      </c>
      <c r="B2018" t="s">
        <v>38</v>
      </c>
      <c r="C2018" t="s">
        <v>52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32.710250000000002</v>
      </c>
      <c r="H2018">
        <v>31.394459999999999</v>
      </c>
      <c r="I2018">
        <v>74.534599999999998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21671</v>
      </c>
      <c r="P2018" t="s">
        <v>58</v>
      </c>
      <c r="Q2018" t="s">
        <v>60</v>
      </c>
    </row>
    <row r="2019" spans="1:18" x14ac:dyDescent="0.25">
      <c r="A2019" t="s">
        <v>30</v>
      </c>
      <c r="B2019" t="s">
        <v>36</v>
      </c>
      <c r="C2019" t="s">
        <v>47</v>
      </c>
      <c r="D2019" t="s">
        <v>57</v>
      </c>
      <c r="E2019">
        <v>1</v>
      </c>
      <c r="F2019" t="str">
        <f t="shared" si="31"/>
        <v>Average Per Ton1-in-2August Monthly System Peak Day100% Cycling1</v>
      </c>
      <c r="G2019">
        <v>0.18247630000000001</v>
      </c>
      <c r="H2019">
        <v>0.18247630000000001</v>
      </c>
      <c r="I2019">
        <v>70.715400000000002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9073</v>
      </c>
      <c r="P2019" t="s">
        <v>58</v>
      </c>
      <c r="Q2019" t="s">
        <v>60</v>
      </c>
      <c r="R2019" t="s">
        <v>66</v>
      </c>
    </row>
    <row r="2020" spans="1:18" x14ac:dyDescent="0.25">
      <c r="A2020" t="s">
        <v>28</v>
      </c>
      <c r="B2020" t="s">
        <v>36</v>
      </c>
      <c r="C2020" t="s">
        <v>47</v>
      </c>
      <c r="D2020" t="s">
        <v>57</v>
      </c>
      <c r="E2020">
        <v>1</v>
      </c>
      <c r="F2020" t="str">
        <f t="shared" si="31"/>
        <v>Average Per Premise1-in-2August Monthly System Peak Day100% Cycling1</v>
      </c>
      <c r="G2020">
        <v>0.81938940000000005</v>
      </c>
      <c r="H2020">
        <v>0.81938940000000005</v>
      </c>
      <c r="I2020">
        <v>70.715400000000002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9073</v>
      </c>
      <c r="P2020" t="s">
        <v>58</v>
      </c>
      <c r="Q2020" t="s">
        <v>60</v>
      </c>
      <c r="R2020" t="s">
        <v>66</v>
      </c>
    </row>
    <row r="2021" spans="1:18" x14ac:dyDescent="0.25">
      <c r="A2021" t="s">
        <v>29</v>
      </c>
      <c r="B2021" t="s">
        <v>36</v>
      </c>
      <c r="C2021" t="s">
        <v>47</v>
      </c>
      <c r="D2021" t="s">
        <v>57</v>
      </c>
      <c r="E2021">
        <v>1</v>
      </c>
      <c r="F2021" t="str">
        <f t="shared" si="31"/>
        <v>Average Per Device1-in-2August Monthly System Peak Day100% Cycling1</v>
      </c>
      <c r="G2021">
        <v>0.66318650000000001</v>
      </c>
      <c r="H2021">
        <v>0.66318650000000001</v>
      </c>
      <c r="I2021">
        <v>70.715400000000002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9073</v>
      </c>
      <c r="P2021" t="s">
        <v>58</v>
      </c>
      <c r="Q2021" t="s">
        <v>60</v>
      </c>
      <c r="R2021" t="s">
        <v>66</v>
      </c>
    </row>
    <row r="2022" spans="1:18" x14ac:dyDescent="0.25">
      <c r="A2022" t="s">
        <v>43</v>
      </c>
      <c r="B2022" t="s">
        <v>36</v>
      </c>
      <c r="C2022" t="s">
        <v>47</v>
      </c>
      <c r="D2022" t="s">
        <v>57</v>
      </c>
      <c r="E2022">
        <v>1</v>
      </c>
      <c r="F2022" t="str">
        <f t="shared" si="31"/>
        <v>Aggregate1-in-2August Monthly System Peak Day100% Cycling1</v>
      </c>
      <c r="G2022">
        <v>7.4343199999999996</v>
      </c>
      <c r="H2022">
        <v>7.4343199999999996</v>
      </c>
      <c r="I2022">
        <v>70.715400000000002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9073</v>
      </c>
      <c r="P2022" t="s">
        <v>58</v>
      </c>
      <c r="Q2022" t="s">
        <v>60</v>
      </c>
      <c r="R2022" t="s">
        <v>66</v>
      </c>
    </row>
    <row r="2023" spans="1:18" x14ac:dyDescent="0.25">
      <c r="A2023" t="s">
        <v>30</v>
      </c>
      <c r="B2023" t="s">
        <v>36</v>
      </c>
      <c r="C2023" t="s">
        <v>47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0.24815419999999999</v>
      </c>
      <c r="H2023">
        <v>0.24815419999999999</v>
      </c>
      <c r="I2023">
        <v>70.558999999999997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12598</v>
      </c>
      <c r="P2023" t="s">
        <v>58</v>
      </c>
      <c r="Q2023" t="s">
        <v>60</v>
      </c>
      <c r="R2023" t="s">
        <v>66</v>
      </c>
    </row>
    <row r="2024" spans="1:18" x14ac:dyDescent="0.25">
      <c r="A2024" t="s">
        <v>28</v>
      </c>
      <c r="B2024" t="s">
        <v>36</v>
      </c>
      <c r="C2024" t="s">
        <v>47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1.015368</v>
      </c>
      <c r="H2024">
        <v>1.015368</v>
      </c>
      <c r="I2024">
        <v>70.558999999999997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12598</v>
      </c>
      <c r="P2024" t="s">
        <v>58</v>
      </c>
      <c r="Q2024" t="s">
        <v>60</v>
      </c>
      <c r="R2024" t="s">
        <v>66</v>
      </c>
    </row>
    <row r="2025" spans="1:18" x14ac:dyDescent="0.25">
      <c r="A2025" t="s">
        <v>29</v>
      </c>
      <c r="B2025" t="s">
        <v>36</v>
      </c>
      <c r="C2025" t="s">
        <v>47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0.87005869999999996</v>
      </c>
      <c r="H2025">
        <v>0.87005869999999996</v>
      </c>
      <c r="I2025">
        <v>70.558999999999997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12598</v>
      </c>
      <c r="P2025" t="s">
        <v>58</v>
      </c>
      <c r="Q2025" t="s">
        <v>60</v>
      </c>
      <c r="R2025" t="s">
        <v>66</v>
      </c>
    </row>
    <row r="2026" spans="1:18" x14ac:dyDescent="0.25">
      <c r="A2026" t="s">
        <v>43</v>
      </c>
      <c r="B2026" t="s">
        <v>36</v>
      </c>
      <c r="C2026" t="s">
        <v>47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12.791600000000001</v>
      </c>
      <c r="H2026">
        <v>12.791600000000001</v>
      </c>
      <c r="I2026">
        <v>70.558999999999997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12598</v>
      </c>
      <c r="P2026" t="s">
        <v>58</v>
      </c>
      <c r="Q2026" t="s">
        <v>60</v>
      </c>
      <c r="R2026" t="s">
        <v>66</v>
      </c>
    </row>
    <row r="2027" spans="1:18" x14ac:dyDescent="0.25">
      <c r="A2027" t="s">
        <v>30</v>
      </c>
      <c r="B2027" t="s">
        <v>36</v>
      </c>
      <c r="C2027" t="s">
        <v>47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0.22065480000000001</v>
      </c>
      <c r="H2027">
        <v>0.22065480000000001</v>
      </c>
      <c r="I2027">
        <v>70.624399999999994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21671</v>
      </c>
      <c r="P2027" t="s">
        <v>58</v>
      </c>
      <c r="Q2027" t="s">
        <v>60</v>
      </c>
    </row>
    <row r="2028" spans="1:18" x14ac:dyDescent="0.25">
      <c r="A2028" t="s">
        <v>28</v>
      </c>
      <c r="B2028" t="s">
        <v>36</v>
      </c>
      <c r="C2028" t="s">
        <v>47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0.93968240000000003</v>
      </c>
      <c r="H2028">
        <v>0.93968240000000003</v>
      </c>
      <c r="I2028">
        <v>70.624399999999994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21671</v>
      </c>
      <c r="P2028" t="s">
        <v>58</v>
      </c>
      <c r="Q2028" t="s">
        <v>60</v>
      </c>
    </row>
    <row r="2029" spans="1:18" x14ac:dyDescent="0.25">
      <c r="A2029" t="s">
        <v>29</v>
      </c>
      <c r="B2029" t="s">
        <v>36</v>
      </c>
      <c r="C2029" t="s">
        <v>47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0.78588519999999995</v>
      </c>
      <c r="H2029">
        <v>0.78588519999999995</v>
      </c>
      <c r="I2029">
        <v>70.624399999999994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21671</v>
      </c>
      <c r="P2029" t="s">
        <v>58</v>
      </c>
      <c r="Q2029" t="s">
        <v>60</v>
      </c>
    </row>
    <row r="2030" spans="1:18" x14ac:dyDescent="0.25">
      <c r="A2030" t="s">
        <v>43</v>
      </c>
      <c r="B2030" t="s">
        <v>36</v>
      </c>
      <c r="C2030" t="s">
        <v>47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20.363859999999999</v>
      </c>
      <c r="H2030">
        <v>20.363859999999999</v>
      </c>
      <c r="I2030">
        <v>70.624399999999994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21671</v>
      </c>
      <c r="P2030" t="s">
        <v>58</v>
      </c>
      <c r="Q2030" t="s">
        <v>60</v>
      </c>
    </row>
    <row r="2031" spans="1:18" x14ac:dyDescent="0.25">
      <c r="A2031" t="s">
        <v>30</v>
      </c>
      <c r="B2031" t="s">
        <v>36</v>
      </c>
      <c r="C2031" t="s">
        <v>37</v>
      </c>
      <c r="D2031" t="s">
        <v>57</v>
      </c>
      <c r="E2031">
        <v>1</v>
      </c>
      <c r="F2031" t="str">
        <f t="shared" si="31"/>
        <v>Average Per Ton1-in-2August Typical Event Day100% Cycling1</v>
      </c>
      <c r="G2031">
        <v>0.1673722</v>
      </c>
      <c r="H2031">
        <v>0.1673722</v>
      </c>
      <c r="I2031">
        <v>66.601100000000002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9073</v>
      </c>
      <c r="P2031" t="s">
        <v>58</v>
      </c>
      <c r="Q2031" t="s">
        <v>60</v>
      </c>
      <c r="R2031" t="s">
        <v>66</v>
      </c>
    </row>
    <row r="2032" spans="1:18" x14ac:dyDescent="0.25">
      <c r="A2032" t="s">
        <v>28</v>
      </c>
      <c r="B2032" t="s">
        <v>36</v>
      </c>
      <c r="C2032" t="s">
        <v>37</v>
      </c>
      <c r="D2032" t="s">
        <v>57</v>
      </c>
      <c r="E2032">
        <v>1</v>
      </c>
      <c r="F2032" t="str">
        <f t="shared" si="31"/>
        <v>Average Per Premise1-in-2August Typical Event Day100% Cycling1</v>
      </c>
      <c r="G2032">
        <v>0.75156630000000002</v>
      </c>
      <c r="H2032">
        <v>0.75156630000000002</v>
      </c>
      <c r="I2032">
        <v>66.601100000000002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9073</v>
      </c>
      <c r="P2032" t="s">
        <v>58</v>
      </c>
      <c r="Q2032" t="s">
        <v>60</v>
      </c>
      <c r="R2032" t="s">
        <v>66</v>
      </c>
    </row>
    <row r="2033" spans="1:18" x14ac:dyDescent="0.25">
      <c r="A2033" t="s">
        <v>29</v>
      </c>
      <c r="B2033" t="s">
        <v>36</v>
      </c>
      <c r="C2033" t="s">
        <v>37</v>
      </c>
      <c r="D2033" t="s">
        <v>57</v>
      </c>
      <c r="E2033">
        <v>1</v>
      </c>
      <c r="F2033" t="str">
        <f t="shared" si="31"/>
        <v>Average Per Device1-in-2August Typical Event Day100% Cycling1</v>
      </c>
      <c r="G2033">
        <v>0.60829270000000002</v>
      </c>
      <c r="H2033">
        <v>0.60829270000000002</v>
      </c>
      <c r="I2033">
        <v>66.601100000000002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9073</v>
      </c>
      <c r="P2033" t="s">
        <v>58</v>
      </c>
      <c r="Q2033" t="s">
        <v>60</v>
      </c>
      <c r="R2033" t="s">
        <v>66</v>
      </c>
    </row>
    <row r="2034" spans="1:18" x14ac:dyDescent="0.25">
      <c r="A2034" t="s">
        <v>43</v>
      </c>
      <c r="B2034" t="s">
        <v>36</v>
      </c>
      <c r="C2034" t="s">
        <v>37</v>
      </c>
      <c r="D2034" t="s">
        <v>57</v>
      </c>
      <c r="E2034">
        <v>1</v>
      </c>
      <c r="F2034" t="str">
        <f t="shared" si="31"/>
        <v>Aggregate1-in-2August Typical Event Day100% Cycling1</v>
      </c>
      <c r="G2034">
        <v>6.8189609999999998</v>
      </c>
      <c r="H2034">
        <v>6.8189609999999998</v>
      </c>
      <c r="I2034">
        <v>66.601100000000002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9073</v>
      </c>
      <c r="P2034" t="s">
        <v>58</v>
      </c>
      <c r="Q2034" t="s">
        <v>60</v>
      </c>
      <c r="R2034" t="s">
        <v>66</v>
      </c>
    </row>
    <row r="2035" spans="1:18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0.23727880000000001</v>
      </c>
      <c r="H2035">
        <v>0.23727880000000001</v>
      </c>
      <c r="I2035">
        <v>66.321600000000004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12598</v>
      </c>
      <c r="P2035" t="s">
        <v>58</v>
      </c>
      <c r="Q2035" t="s">
        <v>60</v>
      </c>
      <c r="R2035" t="s">
        <v>66</v>
      </c>
    </row>
    <row r="2036" spans="1:18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0.97086910000000004</v>
      </c>
      <c r="H2036">
        <v>0.97086919999999999</v>
      </c>
      <c r="I2036">
        <v>66.321600000000004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12598</v>
      </c>
      <c r="P2036" t="s">
        <v>58</v>
      </c>
      <c r="Q2036" t="s">
        <v>60</v>
      </c>
      <c r="R2036" t="s">
        <v>66</v>
      </c>
    </row>
    <row r="2037" spans="1:18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0.83192820000000001</v>
      </c>
      <c r="H2037">
        <v>0.83192829999999995</v>
      </c>
      <c r="I2037">
        <v>66.321600000000004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12598</v>
      </c>
      <c r="P2037" t="s">
        <v>58</v>
      </c>
      <c r="Q2037" t="s">
        <v>60</v>
      </c>
      <c r="R2037" t="s">
        <v>66</v>
      </c>
    </row>
    <row r="2038" spans="1:18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12.231009999999999</v>
      </c>
      <c r="H2038">
        <v>12.231009999999999</v>
      </c>
      <c r="I2038">
        <v>66.321600000000004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12598</v>
      </c>
      <c r="P2038" t="s">
        <v>58</v>
      </c>
      <c r="Q2038" t="s">
        <v>60</v>
      </c>
      <c r="R2038" t="s">
        <v>66</v>
      </c>
    </row>
    <row r="2039" spans="1:18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0.2080089</v>
      </c>
      <c r="H2039">
        <v>0.2080089</v>
      </c>
      <c r="I2039">
        <v>66.438599999999994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21671</v>
      </c>
      <c r="P2039" t="s">
        <v>58</v>
      </c>
      <c r="Q2039" t="s">
        <v>60</v>
      </c>
    </row>
    <row r="2040" spans="1:18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0.88582839999999996</v>
      </c>
      <c r="H2040">
        <v>0.88582839999999996</v>
      </c>
      <c r="I2040">
        <v>66.438599999999994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21671</v>
      </c>
      <c r="P2040" t="s">
        <v>58</v>
      </c>
      <c r="Q2040" t="s">
        <v>60</v>
      </c>
    </row>
    <row r="2041" spans="1:18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0.74084539999999999</v>
      </c>
      <c r="H2041">
        <v>0.74084539999999999</v>
      </c>
      <c r="I2041">
        <v>66.438599999999994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21671</v>
      </c>
      <c r="P2041" t="s">
        <v>58</v>
      </c>
      <c r="Q2041" t="s">
        <v>60</v>
      </c>
    </row>
    <row r="2042" spans="1:18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19.19679</v>
      </c>
      <c r="H2042">
        <v>19.19679</v>
      </c>
      <c r="I2042">
        <v>66.438599999999994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21671</v>
      </c>
      <c r="P2042" t="s">
        <v>58</v>
      </c>
      <c r="Q2042" t="s">
        <v>60</v>
      </c>
    </row>
    <row r="2043" spans="1:18" x14ac:dyDescent="0.25">
      <c r="A2043" t="s">
        <v>30</v>
      </c>
      <c r="B2043" t="s">
        <v>36</v>
      </c>
      <c r="C2043" t="s">
        <v>48</v>
      </c>
      <c r="D2043" t="s">
        <v>57</v>
      </c>
      <c r="E2043">
        <v>1</v>
      </c>
      <c r="F2043" t="str">
        <f t="shared" si="31"/>
        <v>Average Per Ton1-in-2July Monthly System Peak Day100% Cycling1</v>
      </c>
      <c r="G2043">
        <v>0.16544629999999999</v>
      </c>
      <c r="H2043">
        <v>0.16544629999999999</v>
      </c>
      <c r="I2043">
        <v>67.858599999999996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9073</v>
      </c>
      <c r="P2043" t="s">
        <v>58</v>
      </c>
      <c r="Q2043" t="s">
        <v>60</v>
      </c>
      <c r="R2043" t="s">
        <v>67</v>
      </c>
    </row>
    <row r="2044" spans="1:18" x14ac:dyDescent="0.25">
      <c r="A2044" t="s">
        <v>28</v>
      </c>
      <c r="B2044" t="s">
        <v>36</v>
      </c>
      <c r="C2044" t="s">
        <v>48</v>
      </c>
      <c r="D2044" t="s">
        <v>57</v>
      </c>
      <c r="E2044">
        <v>1</v>
      </c>
      <c r="F2044" t="str">
        <f t="shared" si="31"/>
        <v>Average Per Premise1-in-2July Monthly System Peak Day100% Cycling1</v>
      </c>
      <c r="G2044">
        <v>0.74291839999999998</v>
      </c>
      <c r="H2044">
        <v>0.74291839999999998</v>
      </c>
      <c r="I2044">
        <v>67.858599999999996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9073</v>
      </c>
      <c r="P2044" t="s">
        <v>58</v>
      </c>
      <c r="Q2044" t="s">
        <v>60</v>
      </c>
      <c r="R2044" t="s">
        <v>67</v>
      </c>
    </row>
    <row r="2045" spans="1:18" x14ac:dyDescent="0.25">
      <c r="A2045" t="s">
        <v>29</v>
      </c>
      <c r="B2045" t="s">
        <v>36</v>
      </c>
      <c r="C2045" t="s">
        <v>48</v>
      </c>
      <c r="D2045" t="s">
        <v>57</v>
      </c>
      <c r="E2045">
        <v>1</v>
      </c>
      <c r="F2045" t="str">
        <f t="shared" si="31"/>
        <v>Average Per Device1-in-2July Monthly System Peak Day100% Cycling1</v>
      </c>
      <c r="G2045">
        <v>0.60129339999999998</v>
      </c>
      <c r="H2045">
        <v>0.60129339999999998</v>
      </c>
      <c r="I2045">
        <v>67.858599999999996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9073</v>
      </c>
      <c r="P2045" t="s">
        <v>58</v>
      </c>
      <c r="Q2045" t="s">
        <v>60</v>
      </c>
      <c r="R2045" t="s">
        <v>67</v>
      </c>
    </row>
    <row r="2046" spans="1:18" x14ac:dyDescent="0.25">
      <c r="A2046" t="s">
        <v>43</v>
      </c>
      <c r="B2046" t="s">
        <v>36</v>
      </c>
      <c r="C2046" t="s">
        <v>48</v>
      </c>
      <c r="D2046" t="s">
        <v>57</v>
      </c>
      <c r="E2046">
        <v>1</v>
      </c>
      <c r="F2046" t="str">
        <f t="shared" si="31"/>
        <v>Aggregate1-in-2July Monthly System Peak Day100% Cycling1</v>
      </c>
      <c r="G2046">
        <v>6.7404979999999997</v>
      </c>
      <c r="H2046">
        <v>6.7404979999999997</v>
      </c>
      <c r="I2046">
        <v>67.858599999999996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9073</v>
      </c>
      <c r="P2046" t="s">
        <v>58</v>
      </c>
      <c r="Q2046" t="s">
        <v>60</v>
      </c>
      <c r="R2046" t="s">
        <v>67</v>
      </c>
    </row>
    <row r="2047" spans="1:18" x14ac:dyDescent="0.25">
      <c r="A2047" t="s">
        <v>30</v>
      </c>
      <c r="B2047" t="s">
        <v>36</v>
      </c>
      <c r="C2047" t="s">
        <v>48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0.2363972</v>
      </c>
      <c r="H2047">
        <v>0.2363972</v>
      </c>
      <c r="I2047">
        <v>67.804699999999997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12598</v>
      </c>
      <c r="P2047" t="s">
        <v>58</v>
      </c>
      <c r="Q2047" t="s">
        <v>60</v>
      </c>
      <c r="R2047" t="s">
        <v>67</v>
      </c>
    </row>
    <row r="2048" spans="1:18" x14ac:dyDescent="0.25">
      <c r="A2048" t="s">
        <v>28</v>
      </c>
      <c r="B2048" t="s">
        <v>36</v>
      </c>
      <c r="C2048" t="s">
        <v>48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0.96726219999999996</v>
      </c>
      <c r="H2048">
        <v>0.96726210000000001</v>
      </c>
      <c r="I2048">
        <v>67.804699999999997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12598</v>
      </c>
      <c r="P2048" t="s">
        <v>58</v>
      </c>
      <c r="Q2048" t="s">
        <v>60</v>
      </c>
      <c r="R2048" t="s">
        <v>67</v>
      </c>
    </row>
    <row r="2049" spans="1:18" x14ac:dyDescent="0.25">
      <c r="A2049" t="s">
        <v>29</v>
      </c>
      <c r="B2049" t="s">
        <v>36</v>
      </c>
      <c r="C2049" t="s">
        <v>48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0.8288375</v>
      </c>
      <c r="H2049">
        <v>0.82883739999999995</v>
      </c>
      <c r="I2049">
        <v>67.804699999999997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12598</v>
      </c>
      <c r="P2049" t="s">
        <v>58</v>
      </c>
      <c r="Q2049" t="s">
        <v>60</v>
      </c>
      <c r="R2049" t="s">
        <v>67</v>
      </c>
    </row>
    <row r="2050" spans="1:18" x14ac:dyDescent="0.25">
      <c r="A2050" t="s">
        <v>43</v>
      </c>
      <c r="B2050" t="s">
        <v>36</v>
      </c>
      <c r="C2050" t="s">
        <v>48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12.18557</v>
      </c>
      <c r="H2050">
        <v>12.18557</v>
      </c>
      <c r="I2050">
        <v>67.804699999999997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12598</v>
      </c>
      <c r="P2050" t="s">
        <v>58</v>
      </c>
      <c r="Q2050" t="s">
        <v>60</v>
      </c>
      <c r="R2050" t="s">
        <v>67</v>
      </c>
    </row>
    <row r="2051" spans="1:18" x14ac:dyDescent="0.25">
      <c r="A2051" t="s">
        <v>30</v>
      </c>
      <c r="B2051" t="s">
        <v>36</v>
      </c>
      <c r="C2051" t="s">
        <v>48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0.20669009999999999</v>
      </c>
      <c r="H2051">
        <v>0.20669009999999999</v>
      </c>
      <c r="I2051">
        <v>67.827299999999994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21671</v>
      </c>
      <c r="P2051" t="s">
        <v>58</v>
      </c>
      <c r="Q2051" t="s">
        <v>60</v>
      </c>
    </row>
    <row r="2052" spans="1:18" x14ac:dyDescent="0.25">
      <c r="A2052" t="s">
        <v>28</v>
      </c>
      <c r="B2052" t="s">
        <v>36</v>
      </c>
      <c r="C2052" t="s">
        <v>48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0.88021210000000005</v>
      </c>
      <c r="H2052">
        <v>0.88021210000000005</v>
      </c>
      <c r="I2052">
        <v>67.827299999999994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21671</v>
      </c>
      <c r="P2052" t="s">
        <v>58</v>
      </c>
      <c r="Q2052" t="s">
        <v>60</v>
      </c>
    </row>
    <row r="2053" spans="1:18" x14ac:dyDescent="0.25">
      <c r="A2053" t="s">
        <v>29</v>
      </c>
      <c r="B2053" t="s">
        <v>36</v>
      </c>
      <c r="C2053" t="s">
        <v>48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0.73614840000000004</v>
      </c>
      <c r="H2053">
        <v>0.73614829999999998</v>
      </c>
      <c r="I2053">
        <v>67.827299999999994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21671</v>
      </c>
      <c r="P2053" t="s">
        <v>58</v>
      </c>
      <c r="Q2053" t="s">
        <v>60</v>
      </c>
    </row>
    <row r="2054" spans="1:18" x14ac:dyDescent="0.25">
      <c r="A2054" t="s">
        <v>43</v>
      </c>
      <c r="B2054" t="s">
        <v>36</v>
      </c>
      <c r="C2054" t="s">
        <v>48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19.07508</v>
      </c>
      <c r="H2054">
        <v>19.07508</v>
      </c>
      <c r="I2054">
        <v>67.827299999999994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21671</v>
      </c>
      <c r="P2054" t="s">
        <v>58</v>
      </c>
      <c r="Q2054" t="s">
        <v>60</v>
      </c>
    </row>
    <row r="2055" spans="1:18" x14ac:dyDescent="0.25">
      <c r="A2055" t="s">
        <v>30</v>
      </c>
      <c r="B2055" t="s">
        <v>36</v>
      </c>
      <c r="C2055" t="s">
        <v>49</v>
      </c>
      <c r="D2055" t="s">
        <v>57</v>
      </c>
      <c r="E2055">
        <v>1</v>
      </c>
      <c r="F2055" t="str">
        <f t="shared" si="32"/>
        <v>Average Per Ton1-in-2June Monthly System Peak Day100% Cycling1</v>
      </c>
      <c r="G2055">
        <v>0.13209950000000001</v>
      </c>
      <c r="H2055">
        <v>0.13209950000000001</v>
      </c>
      <c r="I2055">
        <v>61.333199999999998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9073</v>
      </c>
      <c r="P2055" t="s">
        <v>58</v>
      </c>
      <c r="Q2055" t="s">
        <v>60</v>
      </c>
      <c r="R2055" t="s">
        <v>68</v>
      </c>
    </row>
    <row r="2056" spans="1:18" x14ac:dyDescent="0.25">
      <c r="A2056" t="s">
        <v>28</v>
      </c>
      <c r="B2056" t="s">
        <v>36</v>
      </c>
      <c r="C2056" t="s">
        <v>49</v>
      </c>
      <c r="D2056" t="s">
        <v>57</v>
      </c>
      <c r="E2056">
        <v>1</v>
      </c>
      <c r="F2056" t="str">
        <f t="shared" si="32"/>
        <v>Average Per Premise1-in-2June Monthly System Peak Day100% Cycling1</v>
      </c>
      <c r="G2056">
        <v>0.59317810000000004</v>
      </c>
      <c r="H2056">
        <v>0.59317810000000004</v>
      </c>
      <c r="I2056">
        <v>61.333199999999998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9073</v>
      </c>
      <c r="P2056" t="s">
        <v>58</v>
      </c>
      <c r="Q2056" t="s">
        <v>60</v>
      </c>
      <c r="R2056" t="s">
        <v>68</v>
      </c>
    </row>
    <row r="2057" spans="1:18" x14ac:dyDescent="0.25">
      <c r="A2057" t="s">
        <v>29</v>
      </c>
      <c r="B2057" t="s">
        <v>36</v>
      </c>
      <c r="C2057" t="s">
        <v>49</v>
      </c>
      <c r="D2057" t="s">
        <v>57</v>
      </c>
      <c r="E2057">
        <v>1</v>
      </c>
      <c r="F2057" t="str">
        <f t="shared" si="32"/>
        <v>Average Per Device1-in-2June Monthly System Peak Day100% Cycling1</v>
      </c>
      <c r="G2057">
        <v>0.48009859999999999</v>
      </c>
      <c r="H2057">
        <v>0.48009859999999999</v>
      </c>
      <c r="I2057">
        <v>61.333199999999998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9073</v>
      </c>
      <c r="P2057" t="s">
        <v>58</v>
      </c>
      <c r="Q2057" t="s">
        <v>60</v>
      </c>
      <c r="R2057" t="s">
        <v>68</v>
      </c>
    </row>
    <row r="2058" spans="1:18" x14ac:dyDescent="0.25">
      <c r="A2058" t="s">
        <v>43</v>
      </c>
      <c r="B2058" t="s">
        <v>36</v>
      </c>
      <c r="C2058" t="s">
        <v>49</v>
      </c>
      <c r="D2058" t="s">
        <v>57</v>
      </c>
      <c r="E2058">
        <v>1</v>
      </c>
      <c r="F2058" t="str">
        <f t="shared" si="32"/>
        <v>Aggregate1-in-2June Monthly System Peak Day100% Cycling1</v>
      </c>
      <c r="G2058">
        <v>5.3819049999999997</v>
      </c>
      <c r="H2058">
        <v>5.3819049999999997</v>
      </c>
      <c r="I2058">
        <v>61.333199999999998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9073</v>
      </c>
      <c r="P2058" t="s">
        <v>58</v>
      </c>
      <c r="Q2058" t="s">
        <v>60</v>
      </c>
      <c r="R2058" t="s">
        <v>68</v>
      </c>
    </row>
    <row r="2059" spans="1:18" x14ac:dyDescent="0.25">
      <c r="A2059" t="s">
        <v>30</v>
      </c>
      <c r="B2059" t="s">
        <v>36</v>
      </c>
      <c r="C2059" t="s">
        <v>49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0.209728</v>
      </c>
      <c r="H2059">
        <v>0.209728</v>
      </c>
      <c r="I2059">
        <v>60.795999999999999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12598</v>
      </c>
      <c r="P2059" t="s">
        <v>58</v>
      </c>
      <c r="Q2059" t="s">
        <v>60</v>
      </c>
      <c r="R2059" t="s">
        <v>68</v>
      </c>
    </row>
    <row r="2060" spans="1:18" x14ac:dyDescent="0.25">
      <c r="A2060" t="s">
        <v>28</v>
      </c>
      <c r="B2060" t="s">
        <v>36</v>
      </c>
      <c r="C2060" t="s">
        <v>49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0.85814020000000002</v>
      </c>
      <c r="H2060">
        <v>0.85814020000000002</v>
      </c>
      <c r="I2060">
        <v>60.795999999999999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12598</v>
      </c>
      <c r="P2060" t="s">
        <v>58</v>
      </c>
      <c r="Q2060" t="s">
        <v>60</v>
      </c>
      <c r="R2060" t="s">
        <v>68</v>
      </c>
    </row>
    <row r="2061" spans="1:18" x14ac:dyDescent="0.25">
      <c r="A2061" t="s">
        <v>29</v>
      </c>
      <c r="B2061" t="s">
        <v>36</v>
      </c>
      <c r="C2061" t="s">
        <v>49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0.73533190000000004</v>
      </c>
      <c r="H2061">
        <v>0.73533190000000004</v>
      </c>
      <c r="I2061">
        <v>60.795999999999999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12598</v>
      </c>
      <c r="P2061" t="s">
        <v>58</v>
      </c>
      <c r="Q2061" t="s">
        <v>60</v>
      </c>
      <c r="R2061" t="s">
        <v>68</v>
      </c>
    </row>
    <row r="2062" spans="1:18" x14ac:dyDescent="0.25">
      <c r="A2062" t="s">
        <v>43</v>
      </c>
      <c r="B2062" t="s">
        <v>36</v>
      </c>
      <c r="C2062" t="s">
        <v>49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10.81085</v>
      </c>
      <c r="H2062">
        <v>10.81085</v>
      </c>
      <c r="I2062">
        <v>60.795999999999999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12598</v>
      </c>
      <c r="P2062" t="s">
        <v>58</v>
      </c>
      <c r="Q2062" t="s">
        <v>60</v>
      </c>
      <c r="R2062" t="s">
        <v>68</v>
      </c>
    </row>
    <row r="2063" spans="1:18" x14ac:dyDescent="0.25">
      <c r="A2063" t="s">
        <v>30</v>
      </c>
      <c r="B2063" t="s">
        <v>36</v>
      </c>
      <c r="C2063" t="s">
        <v>49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0.17722489999999999</v>
      </c>
      <c r="H2063">
        <v>0.17722489999999999</v>
      </c>
      <c r="I2063">
        <v>61.020899999999997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21671</v>
      </c>
      <c r="P2063" t="s">
        <v>58</v>
      </c>
      <c r="Q2063" t="s">
        <v>60</v>
      </c>
    </row>
    <row r="2064" spans="1:18" x14ac:dyDescent="0.25">
      <c r="A2064" t="s">
        <v>28</v>
      </c>
      <c r="B2064" t="s">
        <v>36</v>
      </c>
      <c r="C2064" t="s">
        <v>49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0.75473159999999995</v>
      </c>
      <c r="H2064">
        <v>0.75473159999999995</v>
      </c>
      <c r="I2064">
        <v>61.020899999999997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21671</v>
      </c>
      <c r="P2064" t="s">
        <v>58</v>
      </c>
      <c r="Q2064" t="s">
        <v>60</v>
      </c>
    </row>
    <row r="2065" spans="1:18" x14ac:dyDescent="0.25">
      <c r="A2065" t="s">
        <v>29</v>
      </c>
      <c r="B2065" t="s">
        <v>36</v>
      </c>
      <c r="C2065" t="s">
        <v>49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0.63120520000000002</v>
      </c>
      <c r="H2065">
        <v>0.63120520000000002</v>
      </c>
      <c r="I2065">
        <v>61.020899999999997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21671</v>
      </c>
      <c r="P2065" t="s">
        <v>58</v>
      </c>
      <c r="Q2065" t="s">
        <v>60</v>
      </c>
    </row>
    <row r="2066" spans="1:18" x14ac:dyDescent="0.25">
      <c r="A2066" t="s">
        <v>43</v>
      </c>
      <c r="B2066" t="s">
        <v>36</v>
      </c>
      <c r="C2066" t="s">
        <v>49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16.355789999999999</v>
      </c>
      <c r="H2066">
        <v>16.355789999999999</v>
      </c>
      <c r="I2066">
        <v>61.020899999999997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21671</v>
      </c>
      <c r="P2066" t="s">
        <v>58</v>
      </c>
      <c r="Q2066" t="s">
        <v>60</v>
      </c>
    </row>
    <row r="2067" spans="1:18" x14ac:dyDescent="0.25">
      <c r="A2067" t="s">
        <v>30</v>
      </c>
      <c r="B2067" t="s">
        <v>36</v>
      </c>
      <c r="C2067" t="s">
        <v>50</v>
      </c>
      <c r="D2067" t="s">
        <v>57</v>
      </c>
      <c r="E2067">
        <v>1</v>
      </c>
      <c r="F2067" t="str">
        <f t="shared" si="32"/>
        <v>Average Per Ton1-in-2May Monthly System Peak Day100% Cycling1</v>
      </c>
      <c r="G2067">
        <v>0.1325577</v>
      </c>
      <c r="H2067">
        <v>0.1325577</v>
      </c>
      <c r="I2067">
        <v>60.5227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9073</v>
      </c>
      <c r="P2067" t="s">
        <v>58</v>
      </c>
      <c r="Q2067" t="s">
        <v>60</v>
      </c>
      <c r="R2067" t="s">
        <v>69</v>
      </c>
    </row>
    <row r="2068" spans="1:18" x14ac:dyDescent="0.25">
      <c r="A2068" t="s">
        <v>28</v>
      </c>
      <c r="B2068" t="s">
        <v>36</v>
      </c>
      <c r="C2068" t="s">
        <v>50</v>
      </c>
      <c r="D2068" t="s">
        <v>57</v>
      </c>
      <c r="E2068">
        <v>1</v>
      </c>
      <c r="F2068" t="str">
        <f t="shared" si="32"/>
        <v>Average Per Premise1-in-2May Monthly System Peak Day100% Cycling1</v>
      </c>
      <c r="G2068">
        <v>0.59523559999999998</v>
      </c>
      <c r="H2068">
        <v>0.59523559999999998</v>
      </c>
      <c r="I2068">
        <v>60.5227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9073</v>
      </c>
      <c r="P2068" t="s">
        <v>58</v>
      </c>
      <c r="Q2068" t="s">
        <v>60</v>
      </c>
      <c r="R2068" t="s">
        <v>69</v>
      </c>
    </row>
    <row r="2069" spans="1:18" x14ac:dyDescent="0.25">
      <c r="A2069" t="s">
        <v>29</v>
      </c>
      <c r="B2069" t="s">
        <v>36</v>
      </c>
      <c r="C2069" t="s">
        <v>50</v>
      </c>
      <c r="D2069" t="s">
        <v>57</v>
      </c>
      <c r="E2069">
        <v>1</v>
      </c>
      <c r="F2069" t="str">
        <f t="shared" si="32"/>
        <v>Average Per Device1-in-2May Monthly System Peak Day100% Cycling1</v>
      </c>
      <c r="G2069">
        <v>0.48176390000000002</v>
      </c>
      <c r="H2069">
        <v>0.48176380000000002</v>
      </c>
      <c r="I2069">
        <v>60.5227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9073</v>
      </c>
      <c r="P2069" t="s">
        <v>58</v>
      </c>
      <c r="Q2069" t="s">
        <v>60</v>
      </c>
      <c r="R2069" t="s">
        <v>69</v>
      </c>
    </row>
    <row r="2070" spans="1:18" x14ac:dyDescent="0.25">
      <c r="A2070" t="s">
        <v>43</v>
      </c>
      <c r="B2070" t="s">
        <v>36</v>
      </c>
      <c r="C2070" t="s">
        <v>50</v>
      </c>
      <c r="D2070" t="s">
        <v>57</v>
      </c>
      <c r="E2070">
        <v>1</v>
      </c>
      <c r="F2070" t="str">
        <f t="shared" si="32"/>
        <v>Aggregate1-in-2May Monthly System Peak Day100% Cycling1</v>
      </c>
      <c r="G2070">
        <v>5.4005729999999996</v>
      </c>
      <c r="H2070">
        <v>5.4005720000000004</v>
      </c>
      <c r="I2070">
        <v>60.5227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9073</v>
      </c>
      <c r="P2070" t="s">
        <v>58</v>
      </c>
      <c r="Q2070" t="s">
        <v>60</v>
      </c>
      <c r="R2070" t="s">
        <v>69</v>
      </c>
    </row>
    <row r="2071" spans="1:18" x14ac:dyDescent="0.25">
      <c r="A2071" t="s">
        <v>30</v>
      </c>
      <c r="B2071" t="s">
        <v>36</v>
      </c>
      <c r="C2071" t="s">
        <v>50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0.21092420000000001</v>
      </c>
      <c r="H2071">
        <v>0.21092420000000001</v>
      </c>
      <c r="I2071">
        <v>60.015500000000003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12598</v>
      </c>
      <c r="P2071" t="s">
        <v>58</v>
      </c>
      <c r="Q2071" t="s">
        <v>60</v>
      </c>
      <c r="R2071" t="s">
        <v>69</v>
      </c>
    </row>
    <row r="2072" spans="1:18" x14ac:dyDescent="0.25">
      <c r="A2072" t="s">
        <v>28</v>
      </c>
      <c r="B2072" t="s">
        <v>36</v>
      </c>
      <c r="C2072" t="s">
        <v>50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0.86303459999999999</v>
      </c>
      <c r="H2072">
        <v>0.86303459999999999</v>
      </c>
      <c r="I2072">
        <v>60.015500000000003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12598</v>
      </c>
      <c r="P2072" t="s">
        <v>58</v>
      </c>
      <c r="Q2072" t="s">
        <v>60</v>
      </c>
      <c r="R2072" t="s">
        <v>69</v>
      </c>
    </row>
    <row r="2073" spans="1:18" x14ac:dyDescent="0.25">
      <c r="A2073" t="s">
        <v>29</v>
      </c>
      <c r="B2073" t="s">
        <v>36</v>
      </c>
      <c r="C2073" t="s">
        <v>50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0.73952589999999996</v>
      </c>
      <c r="H2073">
        <v>0.73952589999999996</v>
      </c>
      <c r="I2073">
        <v>60.015500000000003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12598</v>
      </c>
      <c r="P2073" t="s">
        <v>58</v>
      </c>
      <c r="Q2073" t="s">
        <v>60</v>
      </c>
      <c r="R2073" t="s">
        <v>69</v>
      </c>
    </row>
    <row r="2074" spans="1:18" x14ac:dyDescent="0.25">
      <c r="A2074" t="s">
        <v>43</v>
      </c>
      <c r="B2074" t="s">
        <v>36</v>
      </c>
      <c r="C2074" t="s">
        <v>50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10.87251</v>
      </c>
      <c r="H2074">
        <v>10.87251</v>
      </c>
      <c r="I2074">
        <v>60.015500000000003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12598</v>
      </c>
      <c r="P2074" t="s">
        <v>58</v>
      </c>
      <c r="Q2074" t="s">
        <v>60</v>
      </c>
      <c r="R2074" t="s">
        <v>69</v>
      </c>
    </row>
    <row r="2075" spans="1:18" x14ac:dyDescent="0.25">
      <c r="A2075" t="s">
        <v>30</v>
      </c>
      <c r="B2075" t="s">
        <v>36</v>
      </c>
      <c r="C2075" t="s">
        <v>50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0.1781121</v>
      </c>
      <c r="H2075">
        <v>0.1781121</v>
      </c>
      <c r="I2075">
        <v>60.227800000000002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21671</v>
      </c>
      <c r="P2075" t="s">
        <v>58</v>
      </c>
      <c r="Q2075" t="s">
        <v>60</v>
      </c>
    </row>
    <row r="2076" spans="1:18" x14ac:dyDescent="0.25">
      <c r="A2076" t="s">
        <v>28</v>
      </c>
      <c r="B2076" t="s">
        <v>36</v>
      </c>
      <c r="C2076" t="s">
        <v>50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0.75850980000000001</v>
      </c>
      <c r="H2076">
        <v>0.75850980000000001</v>
      </c>
      <c r="I2076">
        <v>60.227800000000002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21671</v>
      </c>
      <c r="P2076" t="s">
        <v>58</v>
      </c>
      <c r="Q2076" t="s">
        <v>60</v>
      </c>
    </row>
    <row r="2077" spans="1:18" x14ac:dyDescent="0.25">
      <c r="A2077" t="s">
        <v>29</v>
      </c>
      <c r="B2077" t="s">
        <v>36</v>
      </c>
      <c r="C2077" t="s">
        <v>50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0.63436499999999996</v>
      </c>
      <c r="H2077">
        <v>0.63436499999999996</v>
      </c>
      <c r="I2077">
        <v>60.227800000000002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21671</v>
      </c>
      <c r="P2077" t="s">
        <v>58</v>
      </c>
      <c r="Q2077" t="s">
        <v>60</v>
      </c>
    </row>
    <row r="2078" spans="1:18" x14ac:dyDescent="0.25">
      <c r="A2078" t="s">
        <v>43</v>
      </c>
      <c r="B2078" t="s">
        <v>36</v>
      </c>
      <c r="C2078" t="s">
        <v>50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16.437670000000001</v>
      </c>
      <c r="H2078">
        <v>16.437670000000001</v>
      </c>
      <c r="I2078">
        <v>60.227800000000002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21671</v>
      </c>
      <c r="P2078" t="s">
        <v>58</v>
      </c>
      <c r="Q2078" t="s">
        <v>60</v>
      </c>
    </row>
    <row r="2079" spans="1:18" x14ac:dyDescent="0.25">
      <c r="A2079" t="s">
        <v>30</v>
      </c>
      <c r="B2079" t="s">
        <v>36</v>
      </c>
      <c r="C2079" t="s">
        <v>51</v>
      </c>
      <c r="D2079" t="s">
        <v>57</v>
      </c>
      <c r="E2079">
        <v>1</v>
      </c>
      <c r="F2079" t="str">
        <f t="shared" si="32"/>
        <v>Average Per Ton1-in-2October Monthly System Peak Day100% Cycling1</v>
      </c>
      <c r="G2079">
        <v>0.1553638</v>
      </c>
      <c r="H2079">
        <v>0.1553638</v>
      </c>
      <c r="I2079">
        <v>63.529499999999999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9073</v>
      </c>
      <c r="P2079" t="s">
        <v>58</v>
      </c>
      <c r="Q2079" t="s">
        <v>60</v>
      </c>
      <c r="R2079" t="s">
        <v>70</v>
      </c>
    </row>
    <row r="2080" spans="1:18" x14ac:dyDescent="0.25">
      <c r="A2080" t="s">
        <v>28</v>
      </c>
      <c r="B2080" t="s">
        <v>36</v>
      </c>
      <c r="C2080" t="s">
        <v>51</v>
      </c>
      <c r="D2080" t="s">
        <v>57</v>
      </c>
      <c r="E2080">
        <v>1</v>
      </c>
      <c r="F2080" t="str">
        <f t="shared" si="32"/>
        <v>Average Per Premise1-in-2October Monthly System Peak Day100% Cycling1</v>
      </c>
      <c r="G2080">
        <v>0.69764380000000004</v>
      </c>
      <c r="H2080">
        <v>0.69764380000000004</v>
      </c>
      <c r="I2080">
        <v>63.529499999999999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9073</v>
      </c>
      <c r="P2080" t="s">
        <v>58</v>
      </c>
      <c r="Q2080" t="s">
        <v>60</v>
      </c>
      <c r="R2080" t="s">
        <v>70</v>
      </c>
    </row>
    <row r="2081" spans="1:18" x14ac:dyDescent="0.25">
      <c r="A2081" t="s">
        <v>29</v>
      </c>
      <c r="B2081" t="s">
        <v>36</v>
      </c>
      <c r="C2081" t="s">
        <v>51</v>
      </c>
      <c r="D2081" t="s">
        <v>57</v>
      </c>
      <c r="E2081">
        <v>1</v>
      </c>
      <c r="F2081" t="str">
        <f t="shared" si="32"/>
        <v>Average Per Device1-in-2October Monthly System Peak Day100% Cycling1</v>
      </c>
      <c r="G2081">
        <v>0.56464970000000003</v>
      </c>
      <c r="H2081">
        <v>0.56464970000000003</v>
      </c>
      <c r="I2081">
        <v>63.529499999999999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9073</v>
      </c>
      <c r="P2081" t="s">
        <v>58</v>
      </c>
      <c r="Q2081" t="s">
        <v>60</v>
      </c>
      <c r="R2081" t="s">
        <v>70</v>
      </c>
    </row>
    <row r="2082" spans="1:18" x14ac:dyDescent="0.25">
      <c r="A2082" t="s">
        <v>43</v>
      </c>
      <c r="B2082" t="s">
        <v>36</v>
      </c>
      <c r="C2082" t="s">
        <v>51</v>
      </c>
      <c r="D2082" t="s">
        <v>57</v>
      </c>
      <c r="E2082">
        <v>1</v>
      </c>
      <c r="F2082" t="str">
        <f t="shared" si="32"/>
        <v>Aggregate1-in-2October Monthly System Peak Day100% Cycling1</v>
      </c>
      <c r="G2082">
        <v>6.3297230000000004</v>
      </c>
      <c r="H2082">
        <v>6.3297220000000003</v>
      </c>
      <c r="I2082">
        <v>63.529499999999999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9073</v>
      </c>
      <c r="P2082" t="s">
        <v>58</v>
      </c>
      <c r="Q2082" t="s">
        <v>60</v>
      </c>
      <c r="R2082" t="s">
        <v>70</v>
      </c>
    </row>
    <row r="2083" spans="1:18" x14ac:dyDescent="0.25">
      <c r="A2083" t="s">
        <v>30</v>
      </c>
      <c r="B2083" t="s">
        <v>36</v>
      </c>
      <c r="C2083" t="s">
        <v>51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0.22820299999999999</v>
      </c>
      <c r="H2083">
        <v>0.22820299999999999</v>
      </c>
      <c r="I2083">
        <v>63.018900000000002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12598</v>
      </c>
      <c r="P2083" t="s">
        <v>58</v>
      </c>
      <c r="Q2083" t="s">
        <v>60</v>
      </c>
      <c r="R2083" t="s">
        <v>70</v>
      </c>
    </row>
    <row r="2084" spans="1:18" x14ac:dyDescent="0.25">
      <c r="A2084" t="s">
        <v>28</v>
      </c>
      <c r="B2084" t="s">
        <v>36</v>
      </c>
      <c r="C2084" t="s">
        <v>51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0.93373410000000001</v>
      </c>
      <c r="H2084">
        <v>0.93373410000000001</v>
      </c>
      <c r="I2084">
        <v>63.018900000000002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12598</v>
      </c>
      <c r="P2084" t="s">
        <v>58</v>
      </c>
      <c r="Q2084" t="s">
        <v>60</v>
      </c>
      <c r="R2084" t="s">
        <v>70</v>
      </c>
    </row>
    <row r="2085" spans="1:18" x14ac:dyDescent="0.25">
      <c r="A2085" t="s">
        <v>29</v>
      </c>
      <c r="B2085" t="s">
        <v>36</v>
      </c>
      <c r="C2085" t="s">
        <v>51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0.80010760000000003</v>
      </c>
      <c r="H2085">
        <v>0.80010760000000003</v>
      </c>
      <c r="I2085">
        <v>63.018900000000002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12598</v>
      </c>
      <c r="P2085" t="s">
        <v>58</v>
      </c>
      <c r="Q2085" t="s">
        <v>60</v>
      </c>
      <c r="R2085" t="s">
        <v>70</v>
      </c>
    </row>
    <row r="2086" spans="1:18" x14ac:dyDescent="0.25">
      <c r="A2086" t="s">
        <v>43</v>
      </c>
      <c r="B2086" t="s">
        <v>36</v>
      </c>
      <c r="C2086" t="s">
        <v>51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11.76318</v>
      </c>
      <c r="H2086">
        <v>11.76318</v>
      </c>
      <c r="I2086">
        <v>63.018900000000002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12598</v>
      </c>
      <c r="P2086" t="s">
        <v>58</v>
      </c>
      <c r="Q2086" t="s">
        <v>60</v>
      </c>
      <c r="R2086" t="s">
        <v>70</v>
      </c>
    </row>
    <row r="2087" spans="1:18" x14ac:dyDescent="0.25">
      <c r="A2087" t="s">
        <v>30</v>
      </c>
      <c r="B2087" t="s">
        <v>36</v>
      </c>
      <c r="C2087" t="s">
        <v>51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0.1977052</v>
      </c>
      <c r="H2087">
        <v>0.1977052</v>
      </c>
      <c r="I2087">
        <v>63.232700000000001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21671</v>
      </c>
      <c r="P2087" t="s">
        <v>58</v>
      </c>
      <c r="Q2087" t="s">
        <v>60</v>
      </c>
    </row>
    <row r="2088" spans="1:18" x14ac:dyDescent="0.25">
      <c r="A2088" t="s">
        <v>28</v>
      </c>
      <c r="B2088" t="s">
        <v>36</v>
      </c>
      <c r="C2088" t="s">
        <v>51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0.84194919999999995</v>
      </c>
      <c r="H2088">
        <v>0.84194910000000001</v>
      </c>
      <c r="I2088">
        <v>63.232700000000001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21671</v>
      </c>
      <c r="P2088" t="s">
        <v>58</v>
      </c>
      <c r="Q2088" t="s">
        <v>60</v>
      </c>
    </row>
    <row r="2089" spans="1:18" x14ac:dyDescent="0.25">
      <c r="A2089" t="s">
        <v>29</v>
      </c>
      <c r="B2089" t="s">
        <v>36</v>
      </c>
      <c r="C2089" t="s">
        <v>51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0.70414790000000005</v>
      </c>
      <c r="H2089">
        <v>0.70414790000000005</v>
      </c>
      <c r="I2089">
        <v>63.232700000000001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21671</v>
      </c>
      <c r="P2089" t="s">
        <v>58</v>
      </c>
      <c r="Q2089" t="s">
        <v>60</v>
      </c>
    </row>
    <row r="2090" spans="1:18" x14ac:dyDescent="0.25">
      <c r="A2090" t="s">
        <v>43</v>
      </c>
      <c r="B2090" t="s">
        <v>36</v>
      </c>
      <c r="C2090" t="s">
        <v>51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18.24588</v>
      </c>
      <c r="H2090">
        <v>18.24588</v>
      </c>
      <c r="I2090">
        <v>63.232700000000001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21671</v>
      </c>
      <c r="P2090" t="s">
        <v>58</v>
      </c>
      <c r="Q2090" t="s">
        <v>60</v>
      </c>
    </row>
    <row r="2091" spans="1:18" x14ac:dyDescent="0.25">
      <c r="A2091" t="s">
        <v>30</v>
      </c>
      <c r="B2091" t="s">
        <v>36</v>
      </c>
      <c r="C2091" t="s">
        <v>52</v>
      </c>
      <c r="D2091" t="s">
        <v>57</v>
      </c>
      <c r="E2091">
        <v>1</v>
      </c>
      <c r="F2091" t="str">
        <f t="shared" si="32"/>
        <v>Average Per Ton1-in-2September Monthly System Peak Day100% Cycling1</v>
      </c>
      <c r="G2091">
        <v>0.18946679999999999</v>
      </c>
      <c r="H2091">
        <v>0.18946679999999999</v>
      </c>
      <c r="I2091">
        <v>66.497299999999996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9073</v>
      </c>
      <c r="P2091" t="s">
        <v>58</v>
      </c>
      <c r="Q2091" t="s">
        <v>60</v>
      </c>
      <c r="R2091" t="s">
        <v>71</v>
      </c>
    </row>
    <row r="2092" spans="1:18" x14ac:dyDescent="0.25">
      <c r="A2092" t="s">
        <v>28</v>
      </c>
      <c r="B2092" t="s">
        <v>36</v>
      </c>
      <c r="C2092" t="s">
        <v>52</v>
      </c>
      <c r="D2092" t="s">
        <v>57</v>
      </c>
      <c r="E2092">
        <v>1</v>
      </c>
      <c r="F2092" t="str">
        <f t="shared" si="32"/>
        <v>Average Per Premise1-in-2September Monthly System Peak Day100% Cycling1</v>
      </c>
      <c r="G2092">
        <v>0.85077959999999997</v>
      </c>
      <c r="H2092">
        <v>0.85077959999999997</v>
      </c>
      <c r="I2092">
        <v>66.497299999999996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9073</v>
      </c>
      <c r="P2092" t="s">
        <v>58</v>
      </c>
      <c r="Q2092" t="s">
        <v>60</v>
      </c>
      <c r="R2092" t="s">
        <v>71</v>
      </c>
    </row>
    <row r="2093" spans="1:18" x14ac:dyDescent="0.25">
      <c r="A2093" t="s">
        <v>29</v>
      </c>
      <c r="B2093" t="s">
        <v>36</v>
      </c>
      <c r="C2093" t="s">
        <v>52</v>
      </c>
      <c r="D2093" t="s">
        <v>57</v>
      </c>
      <c r="E2093">
        <v>1</v>
      </c>
      <c r="F2093" t="str">
        <f t="shared" si="32"/>
        <v>Average Per Device1-in-2September Monthly System Peak Day100% Cycling1</v>
      </c>
      <c r="G2093">
        <v>0.68859269999999995</v>
      </c>
      <c r="H2093">
        <v>0.68859269999999995</v>
      </c>
      <c r="I2093">
        <v>66.497299999999996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9073</v>
      </c>
      <c r="P2093" t="s">
        <v>58</v>
      </c>
      <c r="Q2093" t="s">
        <v>60</v>
      </c>
      <c r="R2093" t="s">
        <v>71</v>
      </c>
    </row>
    <row r="2094" spans="1:18" x14ac:dyDescent="0.25">
      <c r="A2094" t="s">
        <v>43</v>
      </c>
      <c r="B2094" t="s">
        <v>36</v>
      </c>
      <c r="C2094" t="s">
        <v>52</v>
      </c>
      <c r="D2094" t="s">
        <v>57</v>
      </c>
      <c r="E2094">
        <v>1</v>
      </c>
      <c r="F2094" t="str">
        <f t="shared" si="32"/>
        <v>Aggregate1-in-2September Monthly System Peak Day100% Cycling1</v>
      </c>
      <c r="G2094">
        <v>7.7191229999999997</v>
      </c>
      <c r="H2094">
        <v>7.7191239999999999</v>
      </c>
      <c r="I2094">
        <v>66.497299999999996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9073</v>
      </c>
      <c r="P2094" t="s">
        <v>58</v>
      </c>
      <c r="Q2094" t="s">
        <v>60</v>
      </c>
      <c r="R2094" t="s">
        <v>71</v>
      </c>
    </row>
    <row r="2095" spans="1:18" x14ac:dyDescent="0.25">
      <c r="A2095" t="s">
        <v>30</v>
      </c>
      <c r="B2095" t="s">
        <v>36</v>
      </c>
      <c r="C2095" t="s">
        <v>52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0.2548358</v>
      </c>
      <c r="H2095">
        <v>0.2548357</v>
      </c>
      <c r="I2095">
        <v>66.1267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12598</v>
      </c>
      <c r="P2095" t="s">
        <v>58</v>
      </c>
      <c r="Q2095" t="s">
        <v>60</v>
      </c>
      <c r="R2095" t="s">
        <v>71</v>
      </c>
    </row>
    <row r="2096" spans="1:18" x14ac:dyDescent="0.25">
      <c r="A2096" t="s">
        <v>28</v>
      </c>
      <c r="B2096" t="s">
        <v>36</v>
      </c>
      <c r="C2096" t="s">
        <v>52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1.0427070000000001</v>
      </c>
      <c r="H2096">
        <v>1.0427070000000001</v>
      </c>
      <c r="I2096">
        <v>66.1267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12598</v>
      </c>
      <c r="P2096" t="s">
        <v>58</v>
      </c>
      <c r="Q2096" t="s">
        <v>60</v>
      </c>
      <c r="R2096" t="s">
        <v>71</v>
      </c>
    </row>
    <row r="2097" spans="1:18" x14ac:dyDescent="0.25">
      <c r="A2097" t="s">
        <v>29</v>
      </c>
      <c r="B2097" t="s">
        <v>36</v>
      </c>
      <c r="C2097" t="s">
        <v>52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0.89348519999999998</v>
      </c>
      <c r="H2097">
        <v>0.89348510000000003</v>
      </c>
      <c r="I2097">
        <v>66.1267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12598</v>
      </c>
      <c r="P2097" t="s">
        <v>58</v>
      </c>
      <c r="Q2097" t="s">
        <v>60</v>
      </c>
      <c r="R2097" t="s">
        <v>71</v>
      </c>
    </row>
    <row r="2098" spans="1:18" x14ac:dyDescent="0.25">
      <c r="A2098" t="s">
        <v>43</v>
      </c>
      <c r="B2098" t="s">
        <v>36</v>
      </c>
      <c r="C2098" t="s">
        <v>52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13.13602</v>
      </c>
      <c r="H2098">
        <v>13.13602</v>
      </c>
      <c r="I2098">
        <v>66.1267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12598</v>
      </c>
      <c r="P2098" t="s">
        <v>58</v>
      </c>
      <c r="Q2098" t="s">
        <v>60</v>
      </c>
      <c r="R2098" t="s">
        <v>71</v>
      </c>
    </row>
    <row r="2099" spans="1:18" x14ac:dyDescent="0.25">
      <c r="A2099" t="s">
        <v>30</v>
      </c>
      <c r="B2099" t="s">
        <v>36</v>
      </c>
      <c r="C2099" t="s">
        <v>52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0.2274658</v>
      </c>
      <c r="H2099">
        <v>0.2274658</v>
      </c>
      <c r="I2099">
        <v>66.281800000000004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21671</v>
      </c>
      <c r="P2099" t="s">
        <v>58</v>
      </c>
      <c r="Q2099" t="s">
        <v>60</v>
      </c>
    </row>
    <row r="2100" spans="1:18" x14ac:dyDescent="0.25">
      <c r="A2100" t="s">
        <v>28</v>
      </c>
      <c r="B2100" t="s">
        <v>36</v>
      </c>
      <c r="C2100" t="s">
        <v>52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0.96868759999999998</v>
      </c>
      <c r="H2100">
        <v>0.96868759999999998</v>
      </c>
      <c r="I2100">
        <v>66.281800000000004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21671</v>
      </c>
      <c r="P2100" t="s">
        <v>58</v>
      </c>
      <c r="Q2100" t="s">
        <v>60</v>
      </c>
    </row>
    <row r="2101" spans="1:18" x14ac:dyDescent="0.25">
      <c r="A2101" t="s">
        <v>29</v>
      </c>
      <c r="B2101" t="s">
        <v>36</v>
      </c>
      <c r="C2101" t="s">
        <v>52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0.8101431</v>
      </c>
      <c r="H2101">
        <v>0.8101431</v>
      </c>
      <c r="I2101">
        <v>66.281800000000004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21671</v>
      </c>
      <c r="P2101" t="s">
        <v>58</v>
      </c>
      <c r="Q2101" t="s">
        <v>60</v>
      </c>
    </row>
    <row r="2102" spans="1:18" x14ac:dyDescent="0.25">
      <c r="A2102" t="s">
        <v>43</v>
      </c>
      <c r="B2102" t="s">
        <v>36</v>
      </c>
      <c r="C2102" t="s">
        <v>52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20.992429999999999</v>
      </c>
      <c r="H2102">
        <v>20.992429999999999</v>
      </c>
      <c r="I2102">
        <v>66.281800000000004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21671</v>
      </c>
      <c r="P2102" t="s">
        <v>58</v>
      </c>
      <c r="Q2102" t="s">
        <v>60</v>
      </c>
    </row>
    <row r="2103" spans="1:18" x14ac:dyDescent="0.25">
      <c r="A2103" t="s">
        <v>30</v>
      </c>
      <c r="B2103" t="s">
        <v>36</v>
      </c>
      <c r="C2103" t="s">
        <v>47</v>
      </c>
      <c r="D2103" t="s">
        <v>57</v>
      </c>
      <c r="E2103">
        <v>2</v>
      </c>
      <c r="F2103" t="str">
        <f t="shared" si="32"/>
        <v>Average Per Ton1-in-2August Monthly System Peak Day100% Cycling2</v>
      </c>
      <c r="G2103">
        <v>0.15696470000000001</v>
      </c>
      <c r="H2103">
        <v>0.15696470000000001</v>
      </c>
      <c r="I2103">
        <v>70.918999999999997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9073</v>
      </c>
      <c r="P2103" t="s">
        <v>58</v>
      </c>
      <c r="Q2103" t="s">
        <v>60</v>
      </c>
      <c r="R2103" t="s">
        <v>66</v>
      </c>
    </row>
    <row r="2104" spans="1:18" x14ac:dyDescent="0.25">
      <c r="A2104" t="s">
        <v>28</v>
      </c>
      <c r="B2104" t="s">
        <v>36</v>
      </c>
      <c r="C2104" t="s">
        <v>47</v>
      </c>
      <c r="D2104" t="s">
        <v>57</v>
      </c>
      <c r="E2104">
        <v>2</v>
      </c>
      <c r="F2104" t="str">
        <f t="shared" si="32"/>
        <v>Average Per Premise1-in-2August Monthly System Peak Day100% Cycling2</v>
      </c>
      <c r="G2104">
        <v>0.70483240000000003</v>
      </c>
      <c r="H2104">
        <v>0.70483240000000003</v>
      </c>
      <c r="I2104">
        <v>70.918999999999997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9073</v>
      </c>
      <c r="P2104" t="s">
        <v>58</v>
      </c>
      <c r="Q2104" t="s">
        <v>60</v>
      </c>
      <c r="R2104" t="s">
        <v>66</v>
      </c>
    </row>
    <row r="2105" spans="1:18" x14ac:dyDescent="0.25">
      <c r="A2105" t="s">
        <v>29</v>
      </c>
      <c r="B2105" t="s">
        <v>36</v>
      </c>
      <c r="C2105" t="s">
        <v>47</v>
      </c>
      <c r="D2105" t="s">
        <v>57</v>
      </c>
      <c r="E2105">
        <v>2</v>
      </c>
      <c r="F2105" t="str">
        <f t="shared" si="32"/>
        <v>Average Per Device1-in-2August Monthly System Peak Day100% Cycling2</v>
      </c>
      <c r="G2105">
        <v>0.57046790000000003</v>
      </c>
      <c r="H2105">
        <v>0.57046779999999997</v>
      </c>
      <c r="I2105">
        <v>70.918999999999997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9073</v>
      </c>
      <c r="P2105" t="s">
        <v>58</v>
      </c>
      <c r="Q2105" t="s">
        <v>60</v>
      </c>
      <c r="R2105" t="s">
        <v>66</v>
      </c>
    </row>
    <row r="2106" spans="1:18" x14ac:dyDescent="0.25">
      <c r="A2106" t="s">
        <v>43</v>
      </c>
      <c r="B2106" t="s">
        <v>36</v>
      </c>
      <c r="C2106" t="s">
        <v>47</v>
      </c>
      <c r="D2106" t="s">
        <v>57</v>
      </c>
      <c r="E2106">
        <v>2</v>
      </c>
      <c r="F2106" t="str">
        <f t="shared" si="32"/>
        <v>Aggregate1-in-2August Monthly System Peak Day100% Cycling2</v>
      </c>
      <c r="G2106">
        <v>6.3949439999999997</v>
      </c>
      <c r="H2106">
        <v>6.3949439999999997</v>
      </c>
      <c r="I2106">
        <v>70.918999999999997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9073</v>
      </c>
      <c r="P2106" t="s">
        <v>58</v>
      </c>
      <c r="Q2106" t="s">
        <v>60</v>
      </c>
      <c r="R2106" t="s">
        <v>66</v>
      </c>
    </row>
    <row r="2107" spans="1:18" x14ac:dyDescent="0.25">
      <c r="A2107" t="s">
        <v>30</v>
      </c>
      <c r="B2107" t="s">
        <v>36</v>
      </c>
      <c r="C2107" t="s">
        <v>47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0.21400150000000001</v>
      </c>
      <c r="H2107">
        <v>0.21400150000000001</v>
      </c>
      <c r="I2107">
        <v>70.760800000000003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12598</v>
      </c>
      <c r="P2107" t="s">
        <v>58</v>
      </c>
      <c r="Q2107" t="s">
        <v>60</v>
      </c>
      <c r="R2107" t="s">
        <v>66</v>
      </c>
    </row>
    <row r="2108" spans="1:18" x14ac:dyDescent="0.25">
      <c r="A2108" t="s">
        <v>28</v>
      </c>
      <c r="B2108" t="s">
        <v>36</v>
      </c>
      <c r="C2108" t="s">
        <v>47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0.87562580000000001</v>
      </c>
      <c r="H2108">
        <v>0.87562580000000001</v>
      </c>
      <c r="I2108">
        <v>70.760800000000003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12598</v>
      </c>
      <c r="P2108" t="s">
        <v>58</v>
      </c>
      <c r="Q2108" t="s">
        <v>60</v>
      </c>
      <c r="R2108" t="s">
        <v>66</v>
      </c>
    </row>
    <row r="2109" spans="1:18" x14ac:dyDescent="0.25">
      <c r="A2109" t="s">
        <v>29</v>
      </c>
      <c r="B2109" t="s">
        <v>36</v>
      </c>
      <c r="C2109" t="s">
        <v>47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0.75031519999999996</v>
      </c>
      <c r="H2109">
        <v>0.75031519999999996</v>
      </c>
      <c r="I2109">
        <v>70.760800000000003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12598</v>
      </c>
      <c r="P2109" t="s">
        <v>58</v>
      </c>
      <c r="Q2109" t="s">
        <v>60</v>
      </c>
      <c r="R2109" t="s">
        <v>66</v>
      </c>
    </row>
    <row r="2110" spans="1:18" x14ac:dyDescent="0.25">
      <c r="A2110" t="s">
        <v>43</v>
      </c>
      <c r="B2110" t="s">
        <v>36</v>
      </c>
      <c r="C2110" t="s">
        <v>47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11.031129999999999</v>
      </c>
      <c r="H2110">
        <v>11.031129999999999</v>
      </c>
      <c r="I2110">
        <v>70.760800000000003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12598</v>
      </c>
      <c r="P2110" t="s">
        <v>58</v>
      </c>
      <c r="Q2110" t="s">
        <v>60</v>
      </c>
      <c r="R2110" t="s">
        <v>66</v>
      </c>
    </row>
    <row r="2111" spans="1:18" x14ac:dyDescent="0.25">
      <c r="A2111" t="s">
        <v>30</v>
      </c>
      <c r="B2111" t="s">
        <v>36</v>
      </c>
      <c r="C2111" t="s">
        <v>47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0.19012019999999999</v>
      </c>
      <c r="H2111">
        <v>0.19012019999999999</v>
      </c>
      <c r="I2111">
        <v>70.826999999999998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21671</v>
      </c>
      <c r="P2111" t="s">
        <v>58</v>
      </c>
      <c r="Q2111" t="s">
        <v>60</v>
      </c>
    </row>
    <row r="2112" spans="1:18" x14ac:dyDescent="0.25">
      <c r="A2112" t="s">
        <v>28</v>
      </c>
      <c r="B2112" t="s">
        <v>36</v>
      </c>
      <c r="C2112" t="s">
        <v>47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0.80964720000000001</v>
      </c>
      <c r="H2112">
        <v>0.80964720000000001</v>
      </c>
      <c r="I2112">
        <v>70.826999999999998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21671</v>
      </c>
      <c r="P2112" t="s">
        <v>58</v>
      </c>
      <c r="Q2112" t="s">
        <v>60</v>
      </c>
    </row>
    <row r="2113" spans="1:18" x14ac:dyDescent="0.25">
      <c r="A2113" t="s">
        <v>29</v>
      </c>
      <c r="B2113" t="s">
        <v>36</v>
      </c>
      <c r="C2113" t="s">
        <v>47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0.67713279999999998</v>
      </c>
      <c r="H2113">
        <v>0.67713279999999998</v>
      </c>
      <c r="I2113">
        <v>70.826999999999998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21671</v>
      </c>
      <c r="P2113" t="s">
        <v>58</v>
      </c>
      <c r="Q2113" t="s">
        <v>60</v>
      </c>
    </row>
    <row r="2114" spans="1:18" x14ac:dyDescent="0.25">
      <c r="A2114" t="s">
        <v>43</v>
      </c>
      <c r="B2114" t="s">
        <v>36</v>
      </c>
      <c r="C2114" t="s">
        <v>47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17.545870000000001</v>
      </c>
      <c r="H2114">
        <v>17.545870000000001</v>
      </c>
      <c r="I2114">
        <v>70.826999999999998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21671</v>
      </c>
      <c r="P2114" t="s">
        <v>58</v>
      </c>
      <c r="Q2114" t="s">
        <v>60</v>
      </c>
    </row>
    <row r="2115" spans="1:18" x14ac:dyDescent="0.25">
      <c r="A2115" t="s">
        <v>30</v>
      </c>
      <c r="B2115" t="s">
        <v>36</v>
      </c>
      <c r="C2115" t="s">
        <v>37</v>
      </c>
      <c r="D2115" t="s">
        <v>57</v>
      </c>
      <c r="E2115">
        <v>2</v>
      </c>
      <c r="F2115" t="str">
        <f t="shared" ref="F2115:F2178" si="33">CONCATENATE(A2115,B2115,C2115,D2115,E2115)</f>
        <v>Average Per Ton1-in-2August Typical Event Day100% Cycling2</v>
      </c>
      <c r="G2115">
        <v>0.1439723</v>
      </c>
      <c r="H2115">
        <v>0.1439723</v>
      </c>
      <c r="I2115">
        <v>66.341200000000001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9073</v>
      </c>
      <c r="P2115" t="s">
        <v>58</v>
      </c>
      <c r="Q2115" t="s">
        <v>60</v>
      </c>
      <c r="R2115" t="s">
        <v>66</v>
      </c>
    </row>
    <row r="2116" spans="1:18" x14ac:dyDescent="0.25">
      <c r="A2116" t="s">
        <v>28</v>
      </c>
      <c r="B2116" t="s">
        <v>36</v>
      </c>
      <c r="C2116" t="s">
        <v>37</v>
      </c>
      <c r="D2116" t="s">
        <v>57</v>
      </c>
      <c r="E2116">
        <v>2</v>
      </c>
      <c r="F2116" t="str">
        <f t="shared" si="33"/>
        <v>Average Per Premise1-in-2August Typical Event Day100% Cycling2</v>
      </c>
      <c r="G2116">
        <v>0.6464915</v>
      </c>
      <c r="H2116">
        <v>0.6464915</v>
      </c>
      <c r="I2116">
        <v>66.341200000000001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9073</v>
      </c>
      <c r="P2116" t="s">
        <v>58</v>
      </c>
      <c r="Q2116" t="s">
        <v>60</v>
      </c>
      <c r="R2116" t="s">
        <v>66</v>
      </c>
    </row>
    <row r="2117" spans="1:18" x14ac:dyDescent="0.25">
      <c r="A2117" t="s">
        <v>29</v>
      </c>
      <c r="B2117" t="s">
        <v>36</v>
      </c>
      <c r="C2117" t="s">
        <v>37</v>
      </c>
      <c r="D2117" t="s">
        <v>57</v>
      </c>
      <c r="E2117">
        <v>2</v>
      </c>
      <c r="F2117" t="str">
        <f t="shared" si="33"/>
        <v>Average Per Device1-in-2August Typical Event Day100% Cycling2</v>
      </c>
      <c r="G2117">
        <v>0.52324870000000001</v>
      </c>
      <c r="H2117">
        <v>0.52324859999999995</v>
      </c>
      <c r="I2117">
        <v>66.341200000000001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9073</v>
      </c>
      <c r="P2117" t="s">
        <v>58</v>
      </c>
      <c r="Q2117" t="s">
        <v>60</v>
      </c>
      <c r="R2117" t="s">
        <v>66</v>
      </c>
    </row>
    <row r="2118" spans="1:18" x14ac:dyDescent="0.25">
      <c r="A2118" t="s">
        <v>43</v>
      </c>
      <c r="B2118" t="s">
        <v>36</v>
      </c>
      <c r="C2118" t="s">
        <v>37</v>
      </c>
      <c r="D2118" t="s">
        <v>57</v>
      </c>
      <c r="E2118">
        <v>2</v>
      </c>
      <c r="F2118" t="str">
        <f t="shared" si="33"/>
        <v>Aggregate1-in-2August Typical Event Day100% Cycling2</v>
      </c>
      <c r="G2118">
        <v>5.8656170000000003</v>
      </c>
      <c r="H2118">
        <v>5.8656170000000003</v>
      </c>
      <c r="I2118">
        <v>66.341200000000001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9073</v>
      </c>
      <c r="P2118" t="s">
        <v>58</v>
      </c>
      <c r="Q2118" t="s">
        <v>60</v>
      </c>
      <c r="R2118" t="s">
        <v>66</v>
      </c>
    </row>
    <row r="2119" spans="1:18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0.20462279999999999</v>
      </c>
      <c r="H2119">
        <v>0.20462279999999999</v>
      </c>
      <c r="I2119">
        <v>66.060400000000001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12598</v>
      </c>
      <c r="P2119" t="s">
        <v>58</v>
      </c>
      <c r="Q2119" t="s">
        <v>60</v>
      </c>
      <c r="R2119" t="s">
        <v>66</v>
      </c>
    </row>
    <row r="2120" spans="1:18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0.83725139999999998</v>
      </c>
      <c r="H2120">
        <v>0.83725139999999998</v>
      </c>
      <c r="I2120">
        <v>66.060400000000001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12598</v>
      </c>
      <c r="P2120" t="s">
        <v>58</v>
      </c>
      <c r="Q2120" t="s">
        <v>60</v>
      </c>
      <c r="R2120" t="s">
        <v>66</v>
      </c>
    </row>
    <row r="2121" spans="1:18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0.71743250000000003</v>
      </c>
      <c r="H2121">
        <v>0.71743250000000003</v>
      </c>
      <c r="I2121">
        <v>66.060400000000001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12598</v>
      </c>
      <c r="P2121" t="s">
        <v>58</v>
      </c>
      <c r="Q2121" t="s">
        <v>60</v>
      </c>
      <c r="R2121" t="s">
        <v>66</v>
      </c>
    </row>
    <row r="2122" spans="1:18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10.547689999999999</v>
      </c>
      <c r="H2122">
        <v>10.547689999999999</v>
      </c>
      <c r="I2122">
        <v>66.060400000000001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12598</v>
      </c>
      <c r="P2122" t="s">
        <v>58</v>
      </c>
      <c r="Q2122" t="s">
        <v>60</v>
      </c>
      <c r="R2122" t="s">
        <v>66</v>
      </c>
    </row>
    <row r="2123" spans="1:18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0.17922840000000001</v>
      </c>
      <c r="H2123">
        <v>0.17922840000000001</v>
      </c>
      <c r="I2123">
        <v>66.177999999999997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21671</v>
      </c>
      <c r="P2123" t="s">
        <v>58</v>
      </c>
      <c r="Q2123" t="s">
        <v>60</v>
      </c>
    </row>
    <row r="2124" spans="1:18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0.76326369999999999</v>
      </c>
      <c r="H2124">
        <v>0.76326369999999999</v>
      </c>
      <c r="I2124">
        <v>66.177999999999997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21671</v>
      </c>
      <c r="P2124" t="s">
        <v>58</v>
      </c>
      <c r="Q2124" t="s">
        <v>60</v>
      </c>
    </row>
    <row r="2125" spans="1:18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0.63834080000000004</v>
      </c>
      <c r="H2125">
        <v>0.63834080000000004</v>
      </c>
      <c r="I2125">
        <v>66.177999999999997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21671</v>
      </c>
      <c r="P2125" t="s">
        <v>58</v>
      </c>
      <c r="Q2125" t="s">
        <v>60</v>
      </c>
    </row>
    <row r="2126" spans="1:18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16.540690000000001</v>
      </c>
      <c r="H2126">
        <v>16.540690000000001</v>
      </c>
      <c r="I2126">
        <v>66.177999999999997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21671</v>
      </c>
      <c r="P2126" t="s">
        <v>58</v>
      </c>
      <c r="Q2126" t="s">
        <v>60</v>
      </c>
    </row>
    <row r="2127" spans="1:18" x14ac:dyDescent="0.25">
      <c r="A2127" t="s">
        <v>30</v>
      </c>
      <c r="B2127" t="s">
        <v>36</v>
      </c>
      <c r="C2127" t="s">
        <v>48</v>
      </c>
      <c r="D2127" t="s">
        <v>57</v>
      </c>
      <c r="E2127">
        <v>2</v>
      </c>
      <c r="F2127" t="str">
        <f t="shared" si="33"/>
        <v>Average Per Ton1-in-2July Monthly System Peak Day100% Cycling2</v>
      </c>
      <c r="G2127">
        <v>0.14231559999999999</v>
      </c>
      <c r="H2127">
        <v>0.14231559999999999</v>
      </c>
      <c r="I2127">
        <v>67.308300000000003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9073</v>
      </c>
      <c r="P2127" t="s">
        <v>58</v>
      </c>
      <c r="Q2127" t="s">
        <v>60</v>
      </c>
      <c r="R2127" t="s">
        <v>67</v>
      </c>
    </row>
    <row r="2128" spans="1:18" x14ac:dyDescent="0.25">
      <c r="A2128" t="s">
        <v>28</v>
      </c>
      <c r="B2128" t="s">
        <v>36</v>
      </c>
      <c r="C2128" t="s">
        <v>48</v>
      </c>
      <c r="D2128" t="s">
        <v>57</v>
      </c>
      <c r="E2128">
        <v>2</v>
      </c>
      <c r="F2128" t="str">
        <f t="shared" si="33"/>
        <v>Average Per Premise1-in-2July Monthly System Peak Day100% Cycling2</v>
      </c>
      <c r="G2128">
        <v>0.63905259999999997</v>
      </c>
      <c r="H2128">
        <v>0.63905259999999997</v>
      </c>
      <c r="I2128">
        <v>67.308300000000003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9073</v>
      </c>
      <c r="P2128" t="s">
        <v>58</v>
      </c>
      <c r="Q2128" t="s">
        <v>60</v>
      </c>
      <c r="R2128" t="s">
        <v>67</v>
      </c>
    </row>
    <row r="2129" spans="1:18" x14ac:dyDescent="0.25">
      <c r="A2129" t="s">
        <v>29</v>
      </c>
      <c r="B2129" t="s">
        <v>36</v>
      </c>
      <c r="C2129" t="s">
        <v>48</v>
      </c>
      <c r="D2129" t="s">
        <v>57</v>
      </c>
      <c r="E2129">
        <v>2</v>
      </c>
      <c r="F2129" t="str">
        <f t="shared" si="33"/>
        <v>Average Per Device1-in-2July Monthly System Peak Day100% Cycling2</v>
      </c>
      <c r="G2129">
        <v>0.51722789999999996</v>
      </c>
      <c r="H2129">
        <v>0.51722789999999996</v>
      </c>
      <c r="I2129">
        <v>67.308300000000003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9073</v>
      </c>
      <c r="P2129" t="s">
        <v>58</v>
      </c>
      <c r="Q2129" t="s">
        <v>60</v>
      </c>
      <c r="R2129" t="s">
        <v>67</v>
      </c>
    </row>
    <row r="2130" spans="1:18" x14ac:dyDescent="0.25">
      <c r="A2130" t="s">
        <v>43</v>
      </c>
      <c r="B2130" t="s">
        <v>36</v>
      </c>
      <c r="C2130" t="s">
        <v>48</v>
      </c>
      <c r="D2130" t="s">
        <v>57</v>
      </c>
      <c r="E2130">
        <v>2</v>
      </c>
      <c r="F2130" t="str">
        <f t="shared" si="33"/>
        <v>Aggregate1-in-2July Monthly System Peak Day100% Cycling2</v>
      </c>
      <c r="G2130">
        <v>5.7981239999999996</v>
      </c>
      <c r="H2130">
        <v>5.7981239999999996</v>
      </c>
      <c r="I2130">
        <v>67.308300000000003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9073</v>
      </c>
      <c r="P2130" t="s">
        <v>58</v>
      </c>
      <c r="Q2130" t="s">
        <v>60</v>
      </c>
      <c r="R2130" t="s">
        <v>67</v>
      </c>
    </row>
    <row r="2131" spans="1:18" x14ac:dyDescent="0.25">
      <c r="A2131" t="s">
        <v>30</v>
      </c>
      <c r="B2131" t="s">
        <v>36</v>
      </c>
      <c r="C2131" t="s">
        <v>48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0.2038626</v>
      </c>
      <c r="H2131">
        <v>0.2038626</v>
      </c>
      <c r="I2131">
        <v>67.279399999999995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12598</v>
      </c>
      <c r="P2131" t="s">
        <v>58</v>
      </c>
      <c r="Q2131" t="s">
        <v>60</v>
      </c>
      <c r="R2131" t="s">
        <v>67</v>
      </c>
    </row>
    <row r="2132" spans="1:18" x14ac:dyDescent="0.25">
      <c r="A2132" t="s">
        <v>28</v>
      </c>
      <c r="B2132" t="s">
        <v>36</v>
      </c>
      <c r="C2132" t="s">
        <v>48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0.83414080000000002</v>
      </c>
      <c r="H2132">
        <v>0.83414080000000002</v>
      </c>
      <c r="I2132">
        <v>67.279399999999995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12598</v>
      </c>
      <c r="P2132" t="s">
        <v>58</v>
      </c>
      <c r="Q2132" t="s">
        <v>60</v>
      </c>
      <c r="R2132" t="s">
        <v>67</v>
      </c>
    </row>
    <row r="2133" spans="1:18" x14ac:dyDescent="0.25">
      <c r="A2133" t="s">
        <v>29</v>
      </c>
      <c r="B2133" t="s">
        <v>36</v>
      </c>
      <c r="C2133" t="s">
        <v>48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0.71476709999999999</v>
      </c>
      <c r="H2133">
        <v>0.71476709999999999</v>
      </c>
      <c r="I2133">
        <v>67.279399999999995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12598</v>
      </c>
      <c r="P2133" t="s">
        <v>58</v>
      </c>
      <c r="Q2133" t="s">
        <v>60</v>
      </c>
      <c r="R2133" t="s">
        <v>67</v>
      </c>
    </row>
    <row r="2134" spans="1:18" x14ac:dyDescent="0.25">
      <c r="A2134" t="s">
        <v>43</v>
      </c>
      <c r="B2134" t="s">
        <v>36</v>
      </c>
      <c r="C2134" t="s">
        <v>48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10.508509999999999</v>
      </c>
      <c r="H2134">
        <v>10.508509999999999</v>
      </c>
      <c r="I2134">
        <v>67.279399999999995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12598</v>
      </c>
      <c r="P2134" t="s">
        <v>58</v>
      </c>
      <c r="Q2134" t="s">
        <v>60</v>
      </c>
      <c r="R2134" t="s">
        <v>67</v>
      </c>
    </row>
    <row r="2135" spans="1:18" x14ac:dyDescent="0.25">
      <c r="A2135" t="s">
        <v>30</v>
      </c>
      <c r="B2135" t="s">
        <v>36</v>
      </c>
      <c r="C2135" t="s">
        <v>48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0.1780929</v>
      </c>
      <c r="H2135">
        <v>0.1780929</v>
      </c>
      <c r="I2135">
        <v>67.291499999999999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21671</v>
      </c>
      <c r="P2135" t="s">
        <v>58</v>
      </c>
      <c r="Q2135" t="s">
        <v>60</v>
      </c>
    </row>
    <row r="2136" spans="1:18" x14ac:dyDescent="0.25">
      <c r="A2136" t="s">
        <v>28</v>
      </c>
      <c r="B2136" t="s">
        <v>36</v>
      </c>
      <c r="C2136" t="s">
        <v>48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0.75842790000000004</v>
      </c>
      <c r="H2136">
        <v>0.75842779999999999</v>
      </c>
      <c r="I2136">
        <v>67.291499999999999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21671</v>
      </c>
      <c r="P2136" t="s">
        <v>58</v>
      </c>
      <c r="Q2136" t="s">
        <v>60</v>
      </c>
    </row>
    <row r="2137" spans="1:18" x14ac:dyDescent="0.25">
      <c r="A2137" t="s">
        <v>29</v>
      </c>
      <c r="B2137" t="s">
        <v>36</v>
      </c>
      <c r="C2137" t="s">
        <v>48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0.63429650000000004</v>
      </c>
      <c r="H2137">
        <v>0.63429639999999998</v>
      </c>
      <c r="I2137">
        <v>67.291499999999999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21671</v>
      </c>
      <c r="P2137" t="s">
        <v>58</v>
      </c>
      <c r="Q2137" t="s">
        <v>60</v>
      </c>
    </row>
    <row r="2138" spans="1:18" x14ac:dyDescent="0.25">
      <c r="A2138" t="s">
        <v>43</v>
      </c>
      <c r="B2138" t="s">
        <v>36</v>
      </c>
      <c r="C2138" t="s">
        <v>48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16.435890000000001</v>
      </c>
      <c r="H2138">
        <v>16.435890000000001</v>
      </c>
      <c r="I2138">
        <v>67.291499999999999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21671</v>
      </c>
      <c r="P2138" t="s">
        <v>58</v>
      </c>
      <c r="Q2138" t="s">
        <v>60</v>
      </c>
    </row>
    <row r="2139" spans="1:18" x14ac:dyDescent="0.25">
      <c r="A2139" t="s">
        <v>30</v>
      </c>
      <c r="B2139" t="s">
        <v>36</v>
      </c>
      <c r="C2139" t="s">
        <v>49</v>
      </c>
      <c r="D2139" t="s">
        <v>57</v>
      </c>
      <c r="E2139">
        <v>2</v>
      </c>
      <c r="F2139" t="str">
        <f t="shared" si="33"/>
        <v>Average Per Ton1-in-2June Monthly System Peak Day100% Cycling2</v>
      </c>
      <c r="G2139">
        <v>0.11363090000000001</v>
      </c>
      <c r="H2139">
        <v>0.11363090000000001</v>
      </c>
      <c r="I2139">
        <v>61.2761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9073</v>
      </c>
      <c r="P2139" t="s">
        <v>58</v>
      </c>
      <c r="Q2139" t="s">
        <v>60</v>
      </c>
      <c r="R2139" t="s">
        <v>68</v>
      </c>
    </row>
    <row r="2140" spans="1:18" x14ac:dyDescent="0.25">
      <c r="A2140" t="s">
        <v>28</v>
      </c>
      <c r="B2140" t="s">
        <v>36</v>
      </c>
      <c r="C2140" t="s">
        <v>49</v>
      </c>
      <c r="D2140" t="s">
        <v>57</v>
      </c>
      <c r="E2140">
        <v>2</v>
      </c>
      <c r="F2140" t="str">
        <f t="shared" si="33"/>
        <v>Average Per Premise1-in-2June Monthly System Peak Day100% Cycling2</v>
      </c>
      <c r="G2140">
        <v>0.51024709999999995</v>
      </c>
      <c r="H2140">
        <v>0.51024720000000001</v>
      </c>
      <c r="I2140">
        <v>61.2761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9073</v>
      </c>
      <c r="P2140" t="s">
        <v>58</v>
      </c>
      <c r="Q2140" t="s">
        <v>60</v>
      </c>
      <c r="R2140" t="s">
        <v>68</v>
      </c>
    </row>
    <row r="2141" spans="1:18" x14ac:dyDescent="0.25">
      <c r="A2141" t="s">
        <v>29</v>
      </c>
      <c r="B2141" t="s">
        <v>36</v>
      </c>
      <c r="C2141" t="s">
        <v>49</v>
      </c>
      <c r="D2141" t="s">
        <v>57</v>
      </c>
      <c r="E2141">
        <v>2</v>
      </c>
      <c r="F2141" t="str">
        <f t="shared" si="33"/>
        <v>Average Per Device1-in-2June Monthly System Peak Day100% Cycling2</v>
      </c>
      <c r="G2141">
        <v>0.41297699999999998</v>
      </c>
      <c r="H2141">
        <v>0.41297699999999998</v>
      </c>
      <c r="I2141">
        <v>61.2761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9073</v>
      </c>
      <c r="P2141" t="s">
        <v>58</v>
      </c>
      <c r="Q2141" t="s">
        <v>60</v>
      </c>
      <c r="R2141" t="s">
        <v>68</v>
      </c>
    </row>
    <row r="2142" spans="1:18" x14ac:dyDescent="0.25">
      <c r="A2142" t="s">
        <v>43</v>
      </c>
      <c r="B2142" t="s">
        <v>36</v>
      </c>
      <c r="C2142" t="s">
        <v>49</v>
      </c>
      <c r="D2142" t="s">
        <v>57</v>
      </c>
      <c r="E2142">
        <v>2</v>
      </c>
      <c r="F2142" t="str">
        <f t="shared" si="33"/>
        <v>Aggregate1-in-2June Monthly System Peak Day100% Cycling2</v>
      </c>
      <c r="G2142">
        <v>4.6294719999999998</v>
      </c>
      <c r="H2142">
        <v>4.6294729999999999</v>
      </c>
      <c r="I2142">
        <v>61.2761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9073</v>
      </c>
      <c r="P2142" t="s">
        <v>58</v>
      </c>
      <c r="Q2142" t="s">
        <v>60</v>
      </c>
      <c r="R2142" t="s">
        <v>68</v>
      </c>
    </row>
    <row r="2143" spans="1:18" x14ac:dyDescent="0.25">
      <c r="A2143" t="s">
        <v>30</v>
      </c>
      <c r="B2143" t="s">
        <v>36</v>
      </c>
      <c r="C2143" t="s">
        <v>49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0.18086379999999999</v>
      </c>
      <c r="H2143">
        <v>0.18086379999999999</v>
      </c>
      <c r="I2143">
        <v>60.767200000000003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12598</v>
      </c>
      <c r="P2143" t="s">
        <v>58</v>
      </c>
      <c r="Q2143" t="s">
        <v>60</v>
      </c>
      <c r="R2143" t="s">
        <v>68</v>
      </c>
    </row>
    <row r="2144" spans="1:18" x14ac:dyDescent="0.25">
      <c r="A2144" t="s">
        <v>28</v>
      </c>
      <c r="B2144" t="s">
        <v>36</v>
      </c>
      <c r="C2144" t="s">
        <v>49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0.74003699999999994</v>
      </c>
      <c r="H2144">
        <v>0.74003699999999994</v>
      </c>
      <c r="I2144">
        <v>60.767200000000003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12598</v>
      </c>
      <c r="P2144" t="s">
        <v>58</v>
      </c>
      <c r="Q2144" t="s">
        <v>60</v>
      </c>
      <c r="R2144" t="s">
        <v>68</v>
      </c>
    </row>
    <row r="2145" spans="1:18" x14ac:dyDescent="0.25">
      <c r="A2145" t="s">
        <v>29</v>
      </c>
      <c r="B2145" t="s">
        <v>36</v>
      </c>
      <c r="C2145" t="s">
        <v>49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0.63413050000000004</v>
      </c>
      <c r="H2145">
        <v>0.63413050000000004</v>
      </c>
      <c r="I2145">
        <v>60.767200000000003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12598</v>
      </c>
      <c r="P2145" t="s">
        <v>58</v>
      </c>
      <c r="Q2145" t="s">
        <v>60</v>
      </c>
      <c r="R2145" t="s">
        <v>68</v>
      </c>
    </row>
    <row r="2146" spans="1:18" x14ac:dyDescent="0.25">
      <c r="A2146" t="s">
        <v>43</v>
      </c>
      <c r="B2146" t="s">
        <v>36</v>
      </c>
      <c r="C2146" t="s">
        <v>49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9.3229860000000002</v>
      </c>
      <c r="H2146">
        <v>9.3229860000000002</v>
      </c>
      <c r="I2146">
        <v>60.767200000000003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12598</v>
      </c>
      <c r="P2146" t="s">
        <v>58</v>
      </c>
      <c r="Q2146" t="s">
        <v>60</v>
      </c>
      <c r="R2146" t="s">
        <v>68</v>
      </c>
    </row>
    <row r="2147" spans="1:18" x14ac:dyDescent="0.25">
      <c r="A2147" t="s">
        <v>30</v>
      </c>
      <c r="B2147" t="s">
        <v>36</v>
      </c>
      <c r="C2147" t="s">
        <v>49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0.1527134</v>
      </c>
      <c r="H2147">
        <v>0.1527134</v>
      </c>
      <c r="I2147">
        <v>60.9803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21671</v>
      </c>
      <c r="P2147" t="s">
        <v>58</v>
      </c>
      <c r="Q2147" t="s">
        <v>60</v>
      </c>
    </row>
    <row r="2148" spans="1:18" x14ac:dyDescent="0.25">
      <c r="A2148" t="s">
        <v>28</v>
      </c>
      <c r="B2148" t="s">
        <v>36</v>
      </c>
      <c r="C2148" t="s">
        <v>49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0.65034650000000005</v>
      </c>
      <c r="H2148">
        <v>0.65034650000000005</v>
      </c>
      <c r="I2148">
        <v>60.9803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21671</v>
      </c>
      <c r="P2148" t="s">
        <v>58</v>
      </c>
      <c r="Q2148" t="s">
        <v>60</v>
      </c>
    </row>
    <row r="2149" spans="1:18" x14ac:dyDescent="0.25">
      <c r="A2149" t="s">
        <v>29</v>
      </c>
      <c r="B2149" t="s">
        <v>36</v>
      </c>
      <c r="C2149" t="s">
        <v>49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0.54390470000000002</v>
      </c>
      <c r="H2149">
        <v>0.54390470000000002</v>
      </c>
      <c r="I2149">
        <v>60.9803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21671</v>
      </c>
      <c r="P2149" t="s">
        <v>58</v>
      </c>
      <c r="Q2149" t="s">
        <v>60</v>
      </c>
    </row>
    <row r="2150" spans="1:18" x14ac:dyDescent="0.25">
      <c r="A2150" t="s">
        <v>43</v>
      </c>
      <c r="B2150" t="s">
        <v>36</v>
      </c>
      <c r="C2150" t="s">
        <v>49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14.09366</v>
      </c>
      <c r="H2150">
        <v>14.09366</v>
      </c>
      <c r="I2150">
        <v>60.9803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21671</v>
      </c>
      <c r="P2150" t="s">
        <v>58</v>
      </c>
      <c r="Q2150" t="s">
        <v>60</v>
      </c>
    </row>
    <row r="2151" spans="1:18" x14ac:dyDescent="0.25">
      <c r="A2151" t="s">
        <v>30</v>
      </c>
      <c r="B2151" t="s">
        <v>36</v>
      </c>
      <c r="C2151" t="s">
        <v>50</v>
      </c>
      <c r="D2151" t="s">
        <v>57</v>
      </c>
      <c r="E2151">
        <v>2</v>
      </c>
      <c r="F2151" t="str">
        <f t="shared" si="33"/>
        <v>Average Per Ton1-in-2May Monthly System Peak Day100% Cycling2</v>
      </c>
      <c r="G2151">
        <v>0.1140251</v>
      </c>
      <c r="H2151">
        <v>0.1140251</v>
      </c>
      <c r="I2151">
        <v>60.2727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9073</v>
      </c>
      <c r="P2151" t="s">
        <v>58</v>
      </c>
      <c r="Q2151" t="s">
        <v>60</v>
      </c>
      <c r="R2151" t="s">
        <v>69</v>
      </c>
    </row>
    <row r="2152" spans="1:18" x14ac:dyDescent="0.25">
      <c r="A2152" t="s">
        <v>28</v>
      </c>
      <c r="B2152" t="s">
        <v>36</v>
      </c>
      <c r="C2152" t="s">
        <v>50</v>
      </c>
      <c r="D2152" t="s">
        <v>57</v>
      </c>
      <c r="E2152">
        <v>2</v>
      </c>
      <c r="F2152" t="str">
        <f t="shared" si="33"/>
        <v>Average Per Premise1-in-2May Monthly System Peak Day100% Cycling2</v>
      </c>
      <c r="G2152">
        <v>0.51201700000000006</v>
      </c>
      <c r="H2152">
        <v>0.51201700000000006</v>
      </c>
      <c r="I2152">
        <v>60.2727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9073</v>
      </c>
      <c r="P2152" t="s">
        <v>58</v>
      </c>
      <c r="Q2152" t="s">
        <v>60</v>
      </c>
      <c r="R2152" t="s">
        <v>69</v>
      </c>
    </row>
    <row r="2153" spans="1:18" x14ac:dyDescent="0.25">
      <c r="A2153" t="s">
        <v>29</v>
      </c>
      <c r="B2153" t="s">
        <v>36</v>
      </c>
      <c r="C2153" t="s">
        <v>50</v>
      </c>
      <c r="D2153" t="s">
        <v>57</v>
      </c>
      <c r="E2153">
        <v>2</v>
      </c>
      <c r="F2153" t="str">
        <f t="shared" si="33"/>
        <v>Average Per Device1-in-2May Monthly System Peak Day100% Cycling2</v>
      </c>
      <c r="G2153">
        <v>0.41440949999999999</v>
      </c>
      <c r="H2153">
        <v>0.41440949999999999</v>
      </c>
      <c r="I2153">
        <v>60.2727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9073</v>
      </c>
      <c r="P2153" t="s">
        <v>58</v>
      </c>
      <c r="Q2153" t="s">
        <v>60</v>
      </c>
      <c r="R2153" t="s">
        <v>69</v>
      </c>
    </row>
    <row r="2154" spans="1:18" x14ac:dyDescent="0.25">
      <c r="A2154" t="s">
        <v>43</v>
      </c>
      <c r="B2154" t="s">
        <v>36</v>
      </c>
      <c r="C2154" t="s">
        <v>50</v>
      </c>
      <c r="D2154" t="s">
        <v>57</v>
      </c>
      <c r="E2154">
        <v>2</v>
      </c>
      <c r="F2154" t="str">
        <f t="shared" si="33"/>
        <v>Aggregate1-in-2May Monthly System Peak Day100% Cycling2</v>
      </c>
      <c r="G2154">
        <v>4.6455310000000001</v>
      </c>
      <c r="H2154">
        <v>4.6455299999999999</v>
      </c>
      <c r="I2154">
        <v>60.2727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9073</v>
      </c>
      <c r="P2154" t="s">
        <v>58</v>
      </c>
      <c r="Q2154" t="s">
        <v>60</v>
      </c>
      <c r="R2154" t="s">
        <v>69</v>
      </c>
    </row>
    <row r="2155" spans="1:18" x14ac:dyDescent="0.25">
      <c r="A2155" t="s">
        <v>30</v>
      </c>
      <c r="B2155" t="s">
        <v>36</v>
      </c>
      <c r="C2155" t="s">
        <v>50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0.18189540000000001</v>
      </c>
      <c r="H2155">
        <v>0.18189540000000001</v>
      </c>
      <c r="I2155">
        <v>59.765500000000003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12598</v>
      </c>
      <c r="P2155" t="s">
        <v>58</v>
      </c>
      <c r="Q2155" t="s">
        <v>60</v>
      </c>
      <c r="R2155" t="s">
        <v>69</v>
      </c>
    </row>
    <row r="2156" spans="1:18" x14ac:dyDescent="0.25">
      <c r="A2156" t="s">
        <v>28</v>
      </c>
      <c r="B2156" t="s">
        <v>36</v>
      </c>
      <c r="C2156" t="s">
        <v>50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0.74425790000000003</v>
      </c>
      <c r="H2156">
        <v>0.74425779999999997</v>
      </c>
      <c r="I2156">
        <v>59.765500000000003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12598</v>
      </c>
      <c r="P2156" t="s">
        <v>58</v>
      </c>
      <c r="Q2156" t="s">
        <v>60</v>
      </c>
      <c r="R2156" t="s">
        <v>69</v>
      </c>
    </row>
    <row r="2157" spans="1:18" x14ac:dyDescent="0.25">
      <c r="A2157" t="s">
        <v>29</v>
      </c>
      <c r="B2157" t="s">
        <v>36</v>
      </c>
      <c r="C2157" t="s">
        <v>50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0.63774730000000002</v>
      </c>
      <c r="H2157">
        <v>0.63774719999999996</v>
      </c>
      <c r="I2157">
        <v>59.765500000000003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12598</v>
      </c>
      <c r="P2157" t="s">
        <v>58</v>
      </c>
      <c r="Q2157" t="s">
        <v>60</v>
      </c>
      <c r="R2157" t="s">
        <v>69</v>
      </c>
    </row>
    <row r="2158" spans="1:18" x14ac:dyDescent="0.25">
      <c r="A2158" t="s">
        <v>43</v>
      </c>
      <c r="B2158" t="s">
        <v>36</v>
      </c>
      <c r="C2158" t="s">
        <v>50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9.3761600000000005</v>
      </c>
      <c r="H2158">
        <v>9.3761600000000005</v>
      </c>
      <c r="I2158">
        <v>59.765500000000003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12598</v>
      </c>
      <c r="P2158" t="s">
        <v>58</v>
      </c>
      <c r="Q2158" t="s">
        <v>60</v>
      </c>
      <c r="R2158" t="s">
        <v>69</v>
      </c>
    </row>
    <row r="2159" spans="1:18" x14ac:dyDescent="0.25">
      <c r="A2159" t="s">
        <v>30</v>
      </c>
      <c r="B2159" t="s">
        <v>36</v>
      </c>
      <c r="C2159" t="s">
        <v>50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0.15347810000000001</v>
      </c>
      <c r="H2159">
        <v>0.15347810000000001</v>
      </c>
      <c r="I2159">
        <v>59.977800000000002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21671</v>
      </c>
      <c r="P2159" t="s">
        <v>58</v>
      </c>
      <c r="Q2159" t="s">
        <v>60</v>
      </c>
    </row>
    <row r="2160" spans="1:18" x14ac:dyDescent="0.25">
      <c r="A2160" t="s">
        <v>28</v>
      </c>
      <c r="B2160" t="s">
        <v>36</v>
      </c>
      <c r="C2160" t="s">
        <v>50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0.65360300000000005</v>
      </c>
      <c r="H2160">
        <v>0.65360300000000005</v>
      </c>
      <c r="I2160">
        <v>59.977800000000002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21671</v>
      </c>
      <c r="P2160" t="s">
        <v>58</v>
      </c>
      <c r="Q2160" t="s">
        <v>60</v>
      </c>
    </row>
    <row r="2161" spans="1:18" x14ac:dyDescent="0.25">
      <c r="A2161" t="s">
        <v>29</v>
      </c>
      <c r="B2161" t="s">
        <v>36</v>
      </c>
      <c r="C2161" t="s">
        <v>50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0.54662820000000001</v>
      </c>
      <c r="H2161">
        <v>0.54662820000000001</v>
      </c>
      <c r="I2161">
        <v>59.977800000000002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21671</v>
      </c>
      <c r="P2161" t="s">
        <v>58</v>
      </c>
      <c r="Q2161" t="s">
        <v>60</v>
      </c>
    </row>
    <row r="2162" spans="1:18" x14ac:dyDescent="0.25">
      <c r="A2162" t="s">
        <v>43</v>
      </c>
      <c r="B2162" t="s">
        <v>36</v>
      </c>
      <c r="C2162" t="s">
        <v>50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14.16423</v>
      </c>
      <c r="H2162">
        <v>14.16423</v>
      </c>
      <c r="I2162">
        <v>59.977800000000002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21671</v>
      </c>
      <c r="P2162" t="s">
        <v>58</v>
      </c>
      <c r="Q2162" t="s">
        <v>60</v>
      </c>
    </row>
    <row r="2163" spans="1:18" x14ac:dyDescent="0.25">
      <c r="A2163" t="s">
        <v>30</v>
      </c>
      <c r="B2163" t="s">
        <v>36</v>
      </c>
      <c r="C2163" t="s">
        <v>51</v>
      </c>
      <c r="D2163" t="s">
        <v>57</v>
      </c>
      <c r="E2163">
        <v>2</v>
      </c>
      <c r="F2163" t="str">
        <f t="shared" si="33"/>
        <v>Average Per Ton1-in-2October Monthly System Peak Day100% Cycling2</v>
      </c>
      <c r="G2163">
        <v>0.1336427</v>
      </c>
      <c r="H2163">
        <v>0.1336427</v>
      </c>
      <c r="I2163">
        <v>63.166400000000003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9073</v>
      </c>
      <c r="P2163" t="s">
        <v>58</v>
      </c>
      <c r="Q2163" t="s">
        <v>60</v>
      </c>
      <c r="R2163" t="s">
        <v>70</v>
      </c>
    </row>
    <row r="2164" spans="1:18" x14ac:dyDescent="0.25">
      <c r="A2164" t="s">
        <v>28</v>
      </c>
      <c r="B2164" t="s">
        <v>36</v>
      </c>
      <c r="C2164" t="s">
        <v>51</v>
      </c>
      <c r="D2164" t="s">
        <v>57</v>
      </c>
      <c r="E2164">
        <v>2</v>
      </c>
      <c r="F2164" t="str">
        <f t="shared" si="33"/>
        <v>Average Per Premise1-in-2October Monthly System Peak Day100% Cycling2</v>
      </c>
      <c r="G2164">
        <v>0.60010779999999997</v>
      </c>
      <c r="H2164">
        <v>0.60010779999999997</v>
      </c>
      <c r="I2164">
        <v>63.166400000000003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9073</v>
      </c>
      <c r="P2164" t="s">
        <v>58</v>
      </c>
      <c r="Q2164" t="s">
        <v>60</v>
      </c>
      <c r="R2164" t="s">
        <v>70</v>
      </c>
    </row>
    <row r="2165" spans="1:18" x14ac:dyDescent="0.25">
      <c r="A2165" t="s">
        <v>29</v>
      </c>
      <c r="B2165" t="s">
        <v>36</v>
      </c>
      <c r="C2165" t="s">
        <v>51</v>
      </c>
      <c r="D2165" t="s">
        <v>57</v>
      </c>
      <c r="E2165">
        <v>2</v>
      </c>
      <c r="F2165" t="str">
        <f t="shared" si="33"/>
        <v>Average Per Device1-in-2October Monthly System Peak Day100% Cycling2</v>
      </c>
      <c r="G2165">
        <v>0.48570730000000001</v>
      </c>
      <c r="H2165">
        <v>0.48570720000000001</v>
      </c>
      <c r="I2165">
        <v>63.166400000000003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9073</v>
      </c>
      <c r="P2165" t="s">
        <v>58</v>
      </c>
      <c r="Q2165" t="s">
        <v>60</v>
      </c>
      <c r="R2165" t="s">
        <v>70</v>
      </c>
    </row>
    <row r="2166" spans="1:18" x14ac:dyDescent="0.25">
      <c r="A2166" t="s">
        <v>43</v>
      </c>
      <c r="B2166" t="s">
        <v>36</v>
      </c>
      <c r="C2166" t="s">
        <v>51</v>
      </c>
      <c r="D2166" t="s">
        <v>57</v>
      </c>
      <c r="E2166">
        <v>2</v>
      </c>
      <c r="F2166" t="str">
        <f t="shared" si="33"/>
        <v>Aggregate1-in-2October Monthly System Peak Day100% Cycling2</v>
      </c>
      <c r="G2166">
        <v>5.4447780000000003</v>
      </c>
      <c r="H2166">
        <v>5.4447780000000003</v>
      </c>
      <c r="I2166">
        <v>63.166400000000003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9073</v>
      </c>
      <c r="P2166" t="s">
        <v>58</v>
      </c>
      <c r="Q2166" t="s">
        <v>60</v>
      </c>
      <c r="R2166" t="s">
        <v>70</v>
      </c>
    </row>
    <row r="2167" spans="1:18" x14ac:dyDescent="0.25">
      <c r="A2167" t="s">
        <v>30</v>
      </c>
      <c r="B2167" t="s">
        <v>36</v>
      </c>
      <c r="C2167" t="s">
        <v>51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0.1967962</v>
      </c>
      <c r="H2167">
        <v>0.1967962</v>
      </c>
      <c r="I2167">
        <v>62.7119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12598</v>
      </c>
      <c r="P2167" t="s">
        <v>58</v>
      </c>
      <c r="Q2167" t="s">
        <v>60</v>
      </c>
      <c r="R2167" t="s">
        <v>70</v>
      </c>
    </row>
    <row r="2168" spans="1:18" x14ac:dyDescent="0.25">
      <c r="A2168" t="s">
        <v>28</v>
      </c>
      <c r="B2168" t="s">
        <v>36</v>
      </c>
      <c r="C2168" t="s">
        <v>51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0.80522720000000003</v>
      </c>
      <c r="H2168">
        <v>0.80522720000000003</v>
      </c>
      <c r="I2168">
        <v>62.7119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12598</v>
      </c>
      <c r="P2168" t="s">
        <v>58</v>
      </c>
      <c r="Q2168" t="s">
        <v>60</v>
      </c>
      <c r="R2168" t="s">
        <v>70</v>
      </c>
    </row>
    <row r="2169" spans="1:18" x14ac:dyDescent="0.25">
      <c r="A2169" t="s">
        <v>29</v>
      </c>
      <c r="B2169" t="s">
        <v>36</v>
      </c>
      <c r="C2169" t="s">
        <v>51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0.68999129999999997</v>
      </c>
      <c r="H2169">
        <v>0.68999129999999997</v>
      </c>
      <c r="I2169">
        <v>62.7119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12598</v>
      </c>
      <c r="P2169" t="s">
        <v>58</v>
      </c>
      <c r="Q2169" t="s">
        <v>60</v>
      </c>
      <c r="R2169" t="s">
        <v>70</v>
      </c>
    </row>
    <row r="2170" spans="1:18" x14ac:dyDescent="0.25">
      <c r="A2170" t="s">
        <v>43</v>
      </c>
      <c r="B2170" t="s">
        <v>36</v>
      </c>
      <c r="C2170" t="s">
        <v>51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10.14425</v>
      </c>
      <c r="H2170">
        <v>10.14425</v>
      </c>
      <c r="I2170">
        <v>62.7119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12598</v>
      </c>
      <c r="P2170" t="s">
        <v>58</v>
      </c>
      <c r="Q2170" t="s">
        <v>60</v>
      </c>
      <c r="R2170" t="s">
        <v>70</v>
      </c>
    </row>
    <row r="2171" spans="1:18" x14ac:dyDescent="0.25">
      <c r="A2171" t="s">
        <v>30</v>
      </c>
      <c r="B2171" t="s">
        <v>36</v>
      </c>
      <c r="C2171" t="s">
        <v>51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0.1703538</v>
      </c>
      <c r="H2171">
        <v>0.1703538</v>
      </c>
      <c r="I2171">
        <v>62.902200000000001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21671</v>
      </c>
      <c r="P2171" t="s">
        <v>58</v>
      </c>
      <c r="Q2171" t="s">
        <v>60</v>
      </c>
    </row>
    <row r="2172" spans="1:18" x14ac:dyDescent="0.25">
      <c r="A2172" t="s">
        <v>28</v>
      </c>
      <c r="B2172" t="s">
        <v>36</v>
      </c>
      <c r="C2172" t="s">
        <v>51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0.72547010000000001</v>
      </c>
      <c r="H2172">
        <v>0.72547010000000001</v>
      </c>
      <c r="I2172">
        <v>62.902200000000001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21671</v>
      </c>
      <c r="P2172" t="s">
        <v>58</v>
      </c>
      <c r="Q2172" t="s">
        <v>60</v>
      </c>
    </row>
    <row r="2173" spans="1:18" x14ac:dyDescent="0.25">
      <c r="A2173" t="s">
        <v>29</v>
      </c>
      <c r="B2173" t="s">
        <v>36</v>
      </c>
      <c r="C2173" t="s">
        <v>51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0.60673290000000002</v>
      </c>
      <c r="H2173">
        <v>0.60673290000000002</v>
      </c>
      <c r="I2173">
        <v>62.902200000000001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21671</v>
      </c>
      <c r="P2173" t="s">
        <v>58</v>
      </c>
      <c r="Q2173" t="s">
        <v>60</v>
      </c>
    </row>
    <row r="2174" spans="1:18" x14ac:dyDescent="0.25">
      <c r="A2174" t="s">
        <v>43</v>
      </c>
      <c r="B2174" t="s">
        <v>36</v>
      </c>
      <c r="C2174" t="s">
        <v>51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15.72166</v>
      </c>
      <c r="H2174">
        <v>15.72166</v>
      </c>
      <c r="I2174">
        <v>62.902200000000001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21671</v>
      </c>
      <c r="P2174" t="s">
        <v>58</v>
      </c>
      <c r="Q2174" t="s">
        <v>60</v>
      </c>
    </row>
    <row r="2175" spans="1:18" x14ac:dyDescent="0.25">
      <c r="A2175" t="s">
        <v>30</v>
      </c>
      <c r="B2175" t="s">
        <v>36</v>
      </c>
      <c r="C2175" t="s">
        <v>52</v>
      </c>
      <c r="D2175" t="s">
        <v>57</v>
      </c>
      <c r="E2175">
        <v>2</v>
      </c>
      <c r="F2175" t="str">
        <f t="shared" si="33"/>
        <v>Average Per Ton1-in-2September Monthly System Peak Day100% Cycling2</v>
      </c>
      <c r="G2175">
        <v>0.16297790000000001</v>
      </c>
      <c r="H2175">
        <v>0.16297790000000001</v>
      </c>
      <c r="I2175">
        <v>65.861500000000007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9073</v>
      </c>
      <c r="P2175" t="s">
        <v>58</v>
      </c>
      <c r="Q2175" t="s">
        <v>60</v>
      </c>
      <c r="R2175" t="s">
        <v>71</v>
      </c>
    </row>
    <row r="2176" spans="1:18" x14ac:dyDescent="0.25">
      <c r="A2176" t="s">
        <v>28</v>
      </c>
      <c r="B2176" t="s">
        <v>36</v>
      </c>
      <c r="C2176" t="s">
        <v>52</v>
      </c>
      <c r="D2176" t="s">
        <v>57</v>
      </c>
      <c r="E2176">
        <v>2</v>
      </c>
      <c r="F2176" t="str">
        <f t="shared" si="33"/>
        <v>Average Per Premise1-in-2September Monthly System Peak Day100% Cycling2</v>
      </c>
      <c r="G2176">
        <v>0.73183399999999998</v>
      </c>
      <c r="H2176">
        <v>0.73183399999999998</v>
      </c>
      <c r="I2176">
        <v>65.861500000000007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9073</v>
      </c>
      <c r="P2176" t="s">
        <v>58</v>
      </c>
      <c r="Q2176" t="s">
        <v>60</v>
      </c>
      <c r="R2176" t="s">
        <v>71</v>
      </c>
    </row>
    <row r="2177" spans="1:18" x14ac:dyDescent="0.25">
      <c r="A2177" t="s">
        <v>29</v>
      </c>
      <c r="B2177" t="s">
        <v>36</v>
      </c>
      <c r="C2177" t="s">
        <v>52</v>
      </c>
      <c r="D2177" t="s">
        <v>57</v>
      </c>
      <c r="E2177">
        <v>2</v>
      </c>
      <c r="F2177" t="str">
        <f t="shared" si="33"/>
        <v>Average Per Device1-in-2September Monthly System Peak Day100% Cycling2</v>
      </c>
      <c r="G2177">
        <v>0.59232209999999996</v>
      </c>
      <c r="H2177">
        <v>0.59232209999999996</v>
      </c>
      <c r="I2177">
        <v>65.861500000000007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9073</v>
      </c>
      <c r="P2177" t="s">
        <v>58</v>
      </c>
      <c r="Q2177" t="s">
        <v>60</v>
      </c>
      <c r="R2177" t="s">
        <v>71</v>
      </c>
    </row>
    <row r="2178" spans="1:18" x14ac:dyDescent="0.25">
      <c r="A2178" t="s">
        <v>43</v>
      </c>
      <c r="B2178" t="s">
        <v>36</v>
      </c>
      <c r="C2178" t="s">
        <v>52</v>
      </c>
      <c r="D2178" t="s">
        <v>57</v>
      </c>
      <c r="E2178">
        <v>2</v>
      </c>
      <c r="F2178" t="str">
        <f t="shared" si="33"/>
        <v>Aggregate1-in-2September Monthly System Peak Day100% Cycling2</v>
      </c>
      <c r="G2178">
        <v>6.6399299999999997</v>
      </c>
      <c r="H2178">
        <v>6.6399299999999997</v>
      </c>
      <c r="I2178">
        <v>65.861500000000007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9073</v>
      </c>
      <c r="P2178" t="s">
        <v>58</v>
      </c>
      <c r="Q2178" t="s">
        <v>60</v>
      </c>
      <c r="R2178" t="s">
        <v>71</v>
      </c>
    </row>
    <row r="2179" spans="1:18" x14ac:dyDescent="0.25">
      <c r="A2179" t="s">
        <v>30</v>
      </c>
      <c r="B2179" t="s">
        <v>36</v>
      </c>
      <c r="C2179" t="s">
        <v>52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0.2197635</v>
      </c>
      <c r="H2179">
        <v>0.2197635</v>
      </c>
      <c r="I2179">
        <v>65.434299999999993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12598</v>
      </c>
      <c r="P2179" t="s">
        <v>58</v>
      </c>
      <c r="Q2179" t="s">
        <v>60</v>
      </c>
      <c r="R2179" t="s">
        <v>71</v>
      </c>
    </row>
    <row r="2180" spans="1:18" x14ac:dyDescent="0.25">
      <c r="A2180" t="s">
        <v>28</v>
      </c>
      <c r="B2180" t="s">
        <v>36</v>
      </c>
      <c r="C2180" t="s">
        <v>52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0.89920219999999995</v>
      </c>
      <c r="H2180">
        <v>0.89920219999999995</v>
      </c>
      <c r="I2180">
        <v>65.434299999999993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12598</v>
      </c>
      <c r="P2180" t="s">
        <v>58</v>
      </c>
      <c r="Q2180" t="s">
        <v>60</v>
      </c>
      <c r="R2180" t="s">
        <v>71</v>
      </c>
    </row>
    <row r="2181" spans="1:18" x14ac:dyDescent="0.25">
      <c r="A2181" t="s">
        <v>29</v>
      </c>
      <c r="B2181" t="s">
        <v>36</v>
      </c>
      <c r="C2181" t="s">
        <v>52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0.77051749999999997</v>
      </c>
      <c r="H2181">
        <v>0.77051749999999997</v>
      </c>
      <c r="I2181">
        <v>65.434299999999993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12598</v>
      </c>
      <c r="P2181" t="s">
        <v>58</v>
      </c>
      <c r="Q2181" t="s">
        <v>60</v>
      </c>
      <c r="R2181" t="s">
        <v>71</v>
      </c>
    </row>
    <row r="2182" spans="1:18" x14ac:dyDescent="0.25">
      <c r="A2182" t="s">
        <v>43</v>
      </c>
      <c r="B2182" t="s">
        <v>36</v>
      </c>
      <c r="C2182" t="s">
        <v>52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11.328150000000001</v>
      </c>
      <c r="H2182">
        <v>11.328150000000001</v>
      </c>
      <c r="I2182">
        <v>65.434299999999993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12598</v>
      </c>
      <c r="P2182" t="s">
        <v>58</v>
      </c>
      <c r="Q2182" t="s">
        <v>60</v>
      </c>
      <c r="R2182" t="s">
        <v>71</v>
      </c>
    </row>
    <row r="2183" spans="1:18" x14ac:dyDescent="0.25">
      <c r="A2183" t="s">
        <v>30</v>
      </c>
      <c r="B2183" t="s">
        <v>36</v>
      </c>
      <c r="C2183" t="s">
        <v>52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0.19598740000000001</v>
      </c>
      <c r="H2183">
        <v>0.1959873</v>
      </c>
      <c r="I2183">
        <v>65.613200000000006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21671</v>
      </c>
      <c r="P2183" t="s">
        <v>58</v>
      </c>
      <c r="Q2183" t="s">
        <v>60</v>
      </c>
    </row>
    <row r="2184" spans="1:18" x14ac:dyDescent="0.25">
      <c r="A2184" t="s">
        <v>28</v>
      </c>
      <c r="B2184" t="s">
        <v>36</v>
      </c>
      <c r="C2184" t="s">
        <v>52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0.83463330000000002</v>
      </c>
      <c r="H2184">
        <v>0.83463330000000002</v>
      </c>
      <c r="I2184">
        <v>65.613200000000006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21671</v>
      </c>
      <c r="P2184" t="s">
        <v>58</v>
      </c>
      <c r="Q2184" t="s">
        <v>60</v>
      </c>
    </row>
    <row r="2185" spans="1:18" x14ac:dyDescent="0.25">
      <c r="A2185" t="s">
        <v>29</v>
      </c>
      <c r="B2185" t="s">
        <v>36</v>
      </c>
      <c r="C2185" t="s">
        <v>52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0.69802940000000002</v>
      </c>
      <c r="H2185">
        <v>0.69802940000000002</v>
      </c>
      <c r="I2185">
        <v>65.613200000000006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21671</v>
      </c>
      <c r="P2185" t="s">
        <v>58</v>
      </c>
      <c r="Q2185" t="s">
        <v>60</v>
      </c>
    </row>
    <row r="2186" spans="1:18" x14ac:dyDescent="0.25">
      <c r="A2186" t="s">
        <v>43</v>
      </c>
      <c r="B2186" t="s">
        <v>36</v>
      </c>
      <c r="C2186" t="s">
        <v>52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18.087340000000001</v>
      </c>
      <c r="H2186">
        <v>18.087340000000001</v>
      </c>
      <c r="I2186">
        <v>65.613200000000006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21671</v>
      </c>
      <c r="P2186" t="s">
        <v>58</v>
      </c>
      <c r="Q2186" t="s">
        <v>60</v>
      </c>
    </row>
    <row r="2187" spans="1:18" x14ac:dyDescent="0.25">
      <c r="A2187" t="s">
        <v>30</v>
      </c>
      <c r="B2187" t="s">
        <v>36</v>
      </c>
      <c r="C2187" t="s">
        <v>47</v>
      </c>
      <c r="D2187" t="s">
        <v>57</v>
      </c>
      <c r="E2187">
        <v>3</v>
      </c>
      <c r="F2187" t="str">
        <f t="shared" si="34"/>
        <v>Average Per Ton1-in-2August Monthly System Peak Day100% Cycling3</v>
      </c>
      <c r="G2187">
        <v>0.14401269999999999</v>
      </c>
      <c r="H2187">
        <v>0.14401269999999999</v>
      </c>
      <c r="I2187">
        <v>70.052499999999995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9073</v>
      </c>
      <c r="P2187" t="s">
        <v>58</v>
      </c>
      <c r="Q2187" t="s">
        <v>60</v>
      </c>
      <c r="R2187" t="s">
        <v>66</v>
      </c>
    </row>
    <row r="2188" spans="1:18" x14ac:dyDescent="0.25">
      <c r="A2188" t="s">
        <v>28</v>
      </c>
      <c r="B2188" t="s">
        <v>36</v>
      </c>
      <c r="C2188" t="s">
        <v>47</v>
      </c>
      <c r="D2188" t="s">
        <v>57</v>
      </c>
      <c r="E2188">
        <v>3</v>
      </c>
      <c r="F2188" t="str">
        <f t="shared" si="34"/>
        <v>Average Per Premise1-in-2August Monthly System Peak Day100% Cycling3</v>
      </c>
      <c r="G2188">
        <v>0.64667300000000005</v>
      </c>
      <c r="H2188">
        <v>0.64667300000000005</v>
      </c>
      <c r="I2188">
        <v>70.052499999999995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9073</v>
      </c>
      <c r="P2188" t="s">
        <v>58</v>
      </c>
      <c r="Q2188" t="s">
        <v>60</v>
      </c>
      <c r="R2188" t="s">
        <v>66</v>
      </c>
    </row>
    <row r="2189" spans="1:18" x14ac:dyDescent="0.25">
      <c r="A2189" t="s">
        <v>29</v>
      </c>
      <c r="B2189" t="s">
        <v>36</v>
      </c>
      <c r="C2189" t="s">
        <v>47</v>
      </c>
      <c r="D2189" t="s">
        <v>57</v>
      </c>
      <c r="E2189">
        <v>3</v>
      </c>
      <c r="F2189" t="str">
        <f t="shared" si="34"/>
        <v>Average Per Device1-in-2August Monthly System Peak Day100% Cycling3</v>
      </c>
      <c r="G2189">
        <v>0.52339559999999996</v>
      </c>
      <c r="H2189">
        <v>0.52339559999999996</v>
      </c>
      <c r="I2189">
        <v>70.052499999999995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9073</v>
      </c>
      <c r="P2189" t="s">
        <v>58</v>
      </c>
      <c r="Q2189" t="s">
        <v>60</v>
      </c>
      <c r="R2189" t="s">
        <v>66</v>
      </c>
    </row>
    <row r="2190" spans="1:18" x14ac:dyDescent="0.25">
      <c r="A2190" t="s">
        <v>43</v>
      </c>
      <c r="B2190" t="s">
        <v>36</v>
      </c>
      <c r="C2190" t="s">
        <v>47</v>
      </c>
      <c r="D2190" t="s">
        <v>57</v>
      </c>
      <c r="E2190">
        <v>3</v>
      </c>
      <c r="F2190" t="str">
        <f t="shared" si="34"/>
        <v>Aggregate1-in-2August Monthly System Peak Day100% Cycling3</v>
      </c>
      <c r="G2190">
        <v>5.8672639999999996</v>
      </c>
      <c r="H2190">
        <v>5.8672639999999996</v>
      </c>
      <c r="I2190">
        <v>70.052499999999995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9073</v>
      </c>
      <c r="P2190" t="s">
        <v>58</v>
      </c>
      <c r="Q2190" t="s">
        <v>60</v>
      </c>
      <c r="R2190" t="s">
        <v>66</v>
      </c>
    </row>
    <row r="2191" spans="1:18" x14ac:dyDescent="0.25">
      <c r="A2191" t="s">
        <v>30</v>
      </c>
      <c r="B2191" t="s">
        <v>36</v>
      </c>
      <c r="C2191" t="s">
        <v>47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0.18994279999999999</v>
      </c>
      <c r="H2191">
        <v>0.18994279999999999</v>
      </c>
      <c r="I2191">
        <v>69.828100000000006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12598</v>
      </c>
      <c r="P2191" t="s">
        <v>58</v>
      </c>
      <c r="Q2191" t="s">
        <v>60</v>
      </c>
      <c r="R2191" t="s">
        <v>66</v>
      </c>
    </row>
    <row r="2192" spans="1:18" x14ac:dyDescent="0.25">
      <c r="A2192" t="s">
        <v>28</v>
      </c>
      <c r="B2192" t="s">
        <v>36</v>
      </c>
      <c r="C2192" t="s">
        <v>47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0.77718529999999997</v>
      </c>
      <c r="H2192">
        <v>0.77718529999999997</v>
      </c>
      <c r="I2192">
        <v>69.828100000000006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12598</v>
      </c>
      <c r="P2192" t="s">
        <v>58</v>
      </c>
      <c r="Q2192" t="s">
        <v>60</v>
      </c>
      <c r="R2192" t="s">
        <v>66</v>
      </c>
    </row>
    <row r="2193" spans="1:18" x14ac:dyDescent="0.25">
      <c r="A2193" t="s">
        <v>29</v>
      </c>
      <c r="B2193" t="s">
        <v>36</v>
      </c>
      <c r="C2193" t="s">
        <v>47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0.66596239999999995</v>
      </c>
      <c r="H2193">
        <v>0.66596239999999995</v>
      </c>
      <c r="I2193">
        <v>69.828100000000006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12598</v>
      </c>
      <c r="P2193" t="s">
        <v>58</v>
      </c>
      <c r="Q2193" t="s">
        <v>60</v>
      </c>
      <c r="R2193" t="s">
        <v>66</v>
      </c>
    </row>
    <row r="2194" spans="1:18" x14ac:dyDescent="0.25">
      <c r="A2194" t="s">
        <v>43</v>
      </c>
      <c r="B2194" t="s">
        <v>36</v>
      </c>
      <c r="C2194" t="s">
        <v>47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9.7909799999999994</v>
      </c>
      <c r="H2194">
        <v>9.7909799999999994</v>
      </c>
      <c r="I2194">
        <v>69.828100000000006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12598</v>
      </c>
      <c r="P2194" t="s">
        <v>58</v>
      </c>
      <c r="Q2194" t="s">
        <v>60</v>
      </c>
      <c r="R2194" t="s">
        <v>66</v>
      </c>
    </row>
    <row r="2195" spans="1:18" x14ac:dyDescent="0.25">
      <c r="A2195" t="s">
        <v>30</v>
      </c>
      <c r="B2195" t="s">
        <v>36</v>
      </c>
      <c r="C2195" t="s">
        <v>47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0.1707118</v>
      </c>
      <c r="H2195">
        <v>0.1707118</v>
      </c>
      <c r="I2195">
        <v>69.921999999999997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21671</v>
      </c>
      <c r="P2195" t="s">
        <v>58</v>
      </c>
      <c r="Q2195" t="s">
        <v>60</v>
      </c>
    </row>
    <row r="2196" spans="1:18" x14ac:dyDescent="0.25">
      <c r="A2196" t="s">
        <v>28</v>
      </c>
      <c r="B2196" t="s">
        <v>36</v>
      </c>
      <c r="C2196" t="s">
        <v>47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0.72699480000000005</v>
      </c>
      <c r="H2196">
        <v>0.72699480000000005</v>
      </c>
      <c r="I2196">
        <v>69.921999999999997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21671</v>
      </c>
      <c r="P2196" t="s">
        <v>58</v>
      </c>
      <c r="Q2196" t="s">
        <v>60</v>
      </c>
    </row>
    <row r="2197" spans="1:18" x14ac:dyDescent="0.25">
      <c r="A2197" t="s">
        <v>29</v>
      </c>
      <c r="B2197" t="s">
        <v>36</v>
      </c>
      <c r="C2197" t="s">
        <v>47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0.60800810000000005</v>
      </c>
      <c r="H2197">
        <v>0.60800810000000005</v>
      </c>
      <c r="I2197">
        <v>69.921999999999997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21671</v>
      </c>
      <c r="P2197" t="s">
        <v>58</v>
      </c>
      <c r="Q2197" t="s">
        <v>60</v>
      </c>
    </row>
    <row r="2198" spans="1:18" x14ac:dyDescent="0.25">
      <c r="A2198" t="s">
        <v>43</v>
      </c>
      <c r="B2198" t="s">
        <v>36</v>
      </c>
      <c r="C2198" t="s">
        <v>47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15.754709999999999</v>
      </c>
      <c r="H2198">
        <v>15.754709999999999</v>
      </c>
      <c r="I2198">
        <v>69.921999999999997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21671</v>
      </c>
      <c r="P2198" t="s">
        <v>58</v>
      </c>
      <c r="Q2198" t="s">
        <v>60</v>
      </c>
    </row>
    <row r="2199" spans="1:18" x14ac:dyDescent="0.25">
      <c r="A2199" t="s">
        <v>30</v>
      </c>
      <c r="B2199" t="s">
        <v>36</v>
      </c>
      <c r="C2199" t="s">
        <v>37</v>
      </c>
      <c r="D2199" t="s">
        <v>57</v>
      </c>
      <c r="E2199">
        <v>3</v>
      </c>
      <c r="F2199" t="str">
        <f t="shared" si="34"/>
        <v>Average Per Ton1-in-2August Typical Event Day100% Cycling3</v>
      </c>
      <c r="G2199">
        <v>0.1320924</v>
      </c>
      <c r="H2199">
        <v>0.1320924</v>
      </c>
      <c r="I2199">
        <v>65.859200000000001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9073</v>
      </c>
      <c r="P2199" t="s">
        <v>58</v>
      </c>
      <c r="Q2199" t="s">
        <v>60</v>
      </c>
      <c r="R2199" t="s">
        <v>66</v>
      </c>
    </row>
    <row r="2200" spans="1:18" x14ac:dyDescent="0.25">
      <c r="A2200" t="s">
        <v>28</v>
      </c>
      <c r="B2200" t="s">
        <v>36</v>
      </c>
      <c r="C2200" t="s">
        <v>37</v>
      </c>
      <c r="D2200" t="s">
        <v>57</v>
      </c>
      <c r="E2200">
        <v>3</v>
      </c>
      <c r="F2200" t="str">
        <f t="shared" si="34"/>
        <v>Average Per Premise1-in-2August Typical Event Day100% Cycling3</v>
      </c>
      <c r="G2200">
        <v>0.59314610000000001</v>
      </c>
      <c r="H2200">
        <v>0.59314610000000001</v>
      </c>
      <c r="I2200">
        <v>65.859200000000001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9073</v>
      </c>
      <c r="P2200" t="s">
        <v>58</v>
      </c>
      <c r="Q2200" t="s">
        <v>60</v>
      </c>
      <c r="R2200" t="s">
        <v>66</v>
      </c>
    </row>
    <row r="2201" spans="1:18" x14ac:dyDescent="0.25">
      <c r="A2201" t="s">
        <v>29</v>
      </c>
      <c r="B2201" t="s">
        <v>36</v>
      </c>
      <c r="C2201" t="s">
        <v>37</v>
      </c>
      <c r="D2201" t="s">
        <v>57</v>
      </c>
      <c r="E2201">
        <v>3</v>
      </c>
      <c r="F2201" t="str">
        <f t="shared" si="34"/>
        <v>Average Per Device1-in-2August Typical Event Day100% Cycling3</v>
      </c>
      <c r="G2201">
        <v>0.48007270000000002</v>
      </c>
      <c r="H2201">
        <v>0.48007270000000002</v>
      </c>
      <c r="I2201">
        <v>65.859200000000001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9073</v>
      </c>
      <c r="P2201" t="s">
        <v>58</v>
      </c>
      <c r="Q2201" t="s">
        <v>60</v>
      </c>
      <c r="R2201" t="s">
        <v>66</v>
      </c>
    </row>
    <row r="2202" spans="1:18" x14ac:dyDescent="0.25">
      <c r="A2202" t="s">
        <v>43</v>
      </c>
      <c r="B2202" t="s">
        <v>36</v>
      </c>
      <c r="C2202" t="s">
        <v>37</v>
      </c>
      <c r="D2202" t="s">
        <v>57</v>
      </c>
      <c r="E2202">
        <v>3</v>
      </c>
      <c r="F2202" t="str">
        <f t="shared" si="34"/>
        <v>Aggregate1-in-2August Typical Event Day100% Cycling3</v>
      </c>
      <c r="G2202">
        <v>5.3816139999999999</v>
      </c>
      <c r="H2202">
        <v>5.3816139999999999</v>
      </c>
      <c r="I2202">
        <v>65.859200000000001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9073</v>
      </c>
      <c r="P2202" t="s">
        <v>58</v>
      </c>
      <c r="Q2202" t="s">
        <v>60</v>
      </c>
      <c r="R2202" t="s">
        <v>66</v>
      </c>
    </row>
    <row r="2203" spans="1:18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0.18161849999999999</v>
      </c>
      <c r="H2203">
        <v>0.18161849999999999</v>
      </c>
      <c r="I2203">
        <v>65.569500000000005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12598</v>
      </c>
      <c r="P2203" t="s">
        <v>58</v>
      </c>
      <c r="Q2203" t="s">
        <v>60</v>
      </c>
      <c r="R2203" t="s">
        <v>66</v>
      </c>
    </row>
    <row r="2204" spans="1:18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0.74312509999999998</v>
      </c>
      <c r="H2204">
        <v>0.74312509999999998</v>
      </c>
      <c r="I2204">
        <v>65.569500000000005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12598</v>
      </c>
      <c r="P2204" t="s">
        <v>58</v>
      </c>
      <c r="Q2204" t="s">
        <v>60</v>
      </c>
      <c r="R2204" t="s">
        <v>66</v>
      </c>
    </row>
    <row r="2205" spans="1:18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0.63677660000000003</v>
      </c>
      <c r="H2205">
        <v>0.63677660000000003</v>
      </c>
      <c r="I2205">
        <v>65.569500000000005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12598</v>
      </c>
      <c r="P2205" t="s">
        <v>58</v>
      </c>
      <c r="Q2205" t="s">
        <v>60</v>
      </c>
      <c r="R2205" t="s">
        <v>66</v>
      </c>
    </row>
    <row r="2206" spans="1:18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9.3618900000000007</v>
      </c>
      <c r="H2206">
        <v>9.3618900000000007</v>
      </c>
      <c r="I2206">
        <v>65.569500000000005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12598</v>
      </c>
      <c r="P2206" t="s">
        <v>58</v>
      </c>
      <c r="Q2206" t="s">
        <v>60</v>
      </c>
      <c r="R2206" t="s">
        <v>66</v>
      </c>
    </row>
    <row r="2207" spans="1:18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0.16088189999999999</v>
      </c>
      <c r="H2207">
        <v>0.16088189999999999</v>
      </c>
      <c r="I2207">
        <v>65.690799999999996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21671</v>
      </c>
      <c r="P2207" t="s">
        <v>58</v>
      </c>
      <c r="Q2207" t="s">
        <v>60</v>
      </c>
    </row>
    <row r="2208" spans="1:18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0.68513299999999999</v>
      </c>
      <c r="H2208">
        <v>0.68513299999999999</v>
      </c>
      <c r="I2208">
        <v>65.690799999999996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21671</v>
      </c>
      <c r="P2208" t="s">
        <v>58</v>
      </c>
      <c r="Q2208" t="s">
        <v>60</v>
      </c>
    </row>
    <row r="2209" spans="1:18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0.57299770000000005</v>
      </c>
      <c r="H2209">
        <v>0.57299770000000005</v>
      </c>
      <c r="I2209">
        <v>65.690799999999996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21671</v>
      </c>
      <c r="P2209" t="s">
        <v>58</v>
      </c>
      <c r="Q2209" t="s">
        <v>60</v>
      </c>
    </row>
    <row r="2210" spans="1:18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14.847519999999999</v>
      </c>
      <c r="H2210">
        <v>14.847519999999999</v>
      </c>
      <c r="I2210">
        <v>65.690799999999996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21671</v>
      </c>
      <c r="P2210" t="s">
        <v>58</v>
      </c>
      <c r="Q2210" t="s">
        <v>60</v>
      </c>
    </row>
    <row r="2211" spans="1:18" x14ac:dyDescent="0.25">
      <c r="A2211" t="s">
        <v>30</v>
      </c>
      <c r="B2211" t="s">
        <v>36</v>
      </c>
      <c r="C2211" t="s">
        <v>48</v>
      </c>
      <c r="D2211" t="s">
        <v>57</v>
      </c>
      <c r="E2211">
        <v>3</v>
      </c>
      <c r="F2211" t="str">
        <f t="shared" si="34"/>
        <v>Average Per Ton1-in-2July Monthly System Peak Day100% Cycling3</v>
      </c>
      <c r="G2211">
        <v>0.13057240000000001</v>
      </c>
      <c r="H2211">
        <v>0.13057240000000001</v>
      </c>
      <c r="I2211">
        <v>66.729699999999994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9073</v>
      </c>
      <c r="P2211" t="s">
        <v>58</v>
      </c>
      <c r="Q2211" t="s">
        <v>60</v>
      </c>
      <c r="R2211" t="s">
        <v>67</v>
      </c>
    </row>
    <row r="2212" spans="1:18" x14ac:dyDescent="0.25">
      <c r="A2212" t="s">
        <v>28</v>
      </c>
      <c r="B2212" t="s">
        <v>36</v>
      </c>
      <c r="C2212" t="s">
        <v>48</v>
      </c>
      <c r="D2212" t="s">
        <v>57</v>
      </c>
      <c r="E2212">
        <v>3</v>
      </c>
      <c r="F2212" t="str">
        <f t="shared" si="34"/>
        <v>Average Per Premise1-in-2July Monthly System Peak Day100% Cycling3</v>
      </c>
      <c r="G2212">
        <v>0.58632110000000004</v>
      </c>
      <c r="H2212">
        <v>0.58632099999999998</v>
      </c>
      <c r="I2212">
        <v>66.729699999999994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9073</v>
      </c>
      <c r="P2212" t="s">
        <v>58</v>
      </c>
      <c r="Q2212" t="s">
        <v>60</v>
      </c>
      <c r="R2212" t="s">
        <v>67</v>
      </c>
    </row>
    <row r="2213" spans="1:18" x14ac:dyDescent="0.25">
      <c r="A2213" t="s">
        <v>29</v>
      </c>
      <c r="B2213" t="s">
        <v>36</v>
      </c>
      <c r="C2213" t="s">
        <v>48</v>
      </c>
      <c r="D2213" t="s">
        <v>57</v>
      </c>
      <c r="E2213">
        <v>3</v>
      </c>
      <c r="F2213" t="str">
        <f t="shared" si="34"/>
        <v>Average Per Device1-in-2July Monthly System Peak Day100% Cycling3</v>
      </c>
      <c r="G2213">
        <v>0.47454869999999999</v>
      </c>
      <c r="H2213">
        <v>0.47454869999999999</v>
      </c>
      <c r="I2213">
        <v>66.729699999999994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9073</v>
      </c>
      <c r="P2213" t="s">
        <v>58</v>
      </c>
      <c r="Q2213" t="s">
        <v>60</v>
      </c>
      <c r="R2213" t="s">
        <v>67</v>
      </c>
    </row>
    <row r="2214" spans="1:18" x14ac:dyDescent="0.25">
      <c r="A2214" t="s">
        <v>43</v>
      </c>
      <c r="B2214" t="s">
        <v>36</v>
      </c>
      <c r="C2214" t="s">
        <v>48</v>
      </c>
      <c r="D2214" t="s">
        <v>57</v>
      </c>
      <c r="E2214">
        <v>3</v>
      </c>
      <c r="F2214" t="str">
        <f t="shared" si="34"/>
        <v>Aggregate1-in-2July Monthly System Peak Day100% Cycling3</v>
      </c>
      <c r="G2214">
        <v>5.3196909999999997</v>
      </c>
      <c r="H2214">
        <v>5.3196909999999997</v>
      </c>
      <c r="I2214">
        <v>66.729699999999994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9073</v>
      </c>
      <c r="P2214" t="s">
        <v>58</v>
      </c>
      <c r="Q2214" t="s">
        <v>60</v>
      </c>
      <c r="R2214" t="s">
        <v>67</v>
      </c>
    </row>
    <row r="2215" spans="1:18" x14ac:dyDescent="0.25">
      <c r="A2215" t="s">
        <v>30</v>
      </c>
      <c r="B2215" t="s">
        <v>36</v>
      </c>
      <c r="C2215" t="s">
        <v>48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0.18094379999999999</v>
      </c>
      <c r="H2215">
        <v>0.18094379999999999</v>
      </c>
      <c r="I2215">
        <v>66.615799999999993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12598</v>
      </c>
      <c r="P2215" t="s">
        <v>58</v>
      </c>
      <c r="Q2215" t="s">
        <v>60</v>
      </c>
      <c r="R2215" t="s">
        <v>67</v>
      </c>
    </row>
    <row r="2216" spans="1:18" x14ac:dyDescent="0.25">
      <c r="A2216" t="s">
        <v>28</v>
      </c>
      <c r="B2216" t="s">
        <v>36</v>
      </c>
      <c r="C2216" t="s">
        <v>48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0.74036420000000003</v>
      </c>
      <c r="H2216">
        <v>0.74036420000000003</v>
      </c>
      <c r="I2216">
        <v>66.615799999999993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12598</v>
      </c>
      <c r="P2216" t="s">
        <v>58</v>
      </c>
      <c r="Q2216" t="s">
        <v>60</v>
      </c>
      <c r="R2216" t="s">
        <v>67</v>
      </c>
    </row>
    <row r="2217" spans="1:18" x14ac:dyDescent="0.25">
      <c r="A2217" t="s">
        <v>29</v>
      </c>
      <c r="B2217" t="s">
        <v>36</v>
      </c>
      <c r="C2217" t="s">
        <v>48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0.63441080000000005</v>
      </c>
      <c r="H2217">
        <v>0.63441080000000005</v>
      </c>
      <c r="I2217">
        <v>66.615799999999993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12598</v>
      </c>
      <c r="P2217" t="s">
        <v>58</v>
      </c>
      <c r="Q2217" t="s">
        <v>60</v>
      </c>
      <c r="R2217" t="s">
        <v>67</v>
      </c>
    </row>
    <row r="2218" spans="1:18" x14ac:dyDescent="0.25">
      <c r="A2218" t="s">
        <v>43</v>
      </c>
      <c r="B2218" t="s">
        <v>36</v>
      </c>
      <c r="C2218" t="s">
        <v>48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9.3271080000000008</v>
      </c>
      <c r="H2218">
        <v>9.3271080000000008</v>
      </c>
      <c r="I2218">
        <v>66.615799999999993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12598</v>
      </c>
      <c r="P2218" t="s">
        <v>58</v>
      </c>
      <c r="Q2218" t="s">
        <v>60</v>
      </c>
      <c r="R2218" t="s">
        <v>67</v>
      </c>
    </row>
    <row r="2219" spans="1:18" x14ac:dyDescent="0.25">
      <c r="A2219" t="s">
        <v>30</v>
      </c>
      <c r="B2219" t="s">
        <v>36</v>
      </c>
      <c r="C2219" t="s">
        <v>48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0.1598533</v>
      </c>
      <c r="H2219">
        <v>0.1598533</v>
      </c>
      <c r="I2219">
        <v>66.663499999999999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21671</v>
      </c>
      <c r="P2219" t="s">
        <v>58</v>
      </c>
      <c r="Q2219" t="s">
        <v>60</v>
      </c>
    </row>
    <row r="2220" spans="1:18" x14ac:dyDescent="0.25">
      <c r="A2220" t="s">
        <v>28</v>
      </c>
      <c r="B2220" t="s">
        <v>36</v>
      </c>
      <c r="C2220" t="s">
        <v>48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0.68075249999999998</v>
      </c>
      <c r="H2220">
        <v>0.68075249999999998</v>
      </c>
      <c r="I2220">
        <v>66.663499999999999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21671</v>
      </c>
      <c r="P2220" t="s">
        <v>58</v>
      </c>
      <c r="Q2220" t="s">
        <v>60</v>
      </c>
    </row>
    <row r="2221" spans="1:18" x14ac:dyDescent="0.25">
      <c r="A2221" t="s">
        <v>29</v>
      </c>
      <c r="B2221" t="s">
        <v>36</v>
      </c>
      <c r="C2221" t="s">
        <v>48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0.56933420000000001</v>
      </c>
      <c r="H2221">
        <v>0.56933420000000001</v>
      </c>
      <c r="I2221">
        <v>66.663499999999999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21671</v>
      </c>
      <c r="P2221" t="s">
        <v>58</v>
      </c>
      <c r="Q2221" t="s">
        <v>60</v>
      </c>
    </row>
    <row r="2222" spans="1:18" x14ac:dyDescent="0.25">
      <c r="A2222" t="s">
        <v>43</v>
      </c>
      <c r="B2222" t="s">
        <v>36</v>
      </c>
      <c r="C2222" t="s">
        <v>48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14.75259</v>
      </c>
      <c r="H2222">
        <v>14.75259</v>
      </c>
      <c r="I2222">
        <v>66.663499999999999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21671</v>
      </c>
      <c r="P2222" t="s">
        <v>58</v>
      </c>
      <c r="Q2222" t="s">
        <v>60</v>
      </c>
    </row>
    <row r="2223" spans="1:18" x14ac:dyDescent="0.25">
      <c r="A2223" t="s">
        <v>30</v>
      </c>
      <c r="B2223" t="s">
        <v>36</v>
      </c>
      <c r="C2223" t="s">
        <v>49</v>
      </c>
      <c r="D2223" t="s">
        <v>57</v>
      </c>
      <c r="E2223">
        <v>3</v>
      </c>
      <c r="F2223" t="str">
        <f t="shared" si="34"/>
        <v>Average Per Ton1-in-2June Monthly System Peak Day100% Cycling3</v>
      </c>
      <c r="G2223">
        <v>0.10425470000000001</v>
      </c>
      <c r="H2223">
        <v>0.10425470000000001</v>
      </c>
      <c r="I2223">
        <v>60.390300000000003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9073</v>
      </c>
      <c r="P2223" t="s">
        <v>58</v>
      </c>
      <c r="Q2223" t="s">
        <v>60</v>
      </c>
      <c r="R2223" t="s">
        <v>68</v>
      </c>
    </row>
    <row r="2224" spans="1:18" x14ac:dyDescent="0.25">
      <c r="A2224" t="s">
        <v>28</v>
      </c>
      <c r="B2224" t="s">
        <v>36</v>
      </c>
      <c r="C2224" t="s">
        <v>49</v>
      </c>
      <c r="D2224" t="s">
        <v>57</v>
      </c>
      <c r="E2224">
        <v>3</v>
      </c>
      <c r="F2224" t="str">
        <f t="shared" si="34"/>
        <v>Average Per Premise1-in-2June Monthly System Peak Day100% Cycling3</v>
      </c>
      <c r="G2224">
        <v>0.468144</v>
      </c>
      <c r="H2224">
        <v>0.468144</v>
      </c>
      <c r="I2224">
        <v>60.390300000000003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9073</v>
      </c>
      <c r="P2224" t="s">
        <v>58</v>
      </c>
      <c r="Q2224" t="s">
        <v>60</v>
      </c>
      <c r="R2224" t="s">
        <v>68</v>
      </c>
    </row>
    <row r="2225" spans="1:18" x14ac:dyDescent="0.25">
      <c r="A2225" t="s">
        <v>29</v>
      </c>
      <c r="B2225" t="s">
        <v>36</v>
      </c>
      <c r="C2225" t="s">
        <v>49</v>
      </c>
      <c r="D2225" t="s">
        <v>57</v>
      </c>
      <c r="E2225">
        <v>3</v>
      </c>
      <c r="F2225" t="str">
        <f t="shared" si="34"/>
        <v>Average Per Device1-in-2June Monthly System Peak Day100% Cycling3</v>
      </c>
      <c r="G2225">
        <v>0.37890020000000002</v>
      </c>
      <c r="H2225">
        <v>0.37890020000000002</v>
      </c>
      <c r="I2225">
        <v>60.390300000000003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9073</v>
      </c>
      <c r="P2225" t="s">
        <v>58</v>
      </c>
      <c r="Q2225" t="s">
        <v>60</v>
      </c>
      <c r="R2225" t="s">
        <v>68</v>
      </c>
    </row>
    <row r="2226" spans="1:18" x14ac:dyDescent="0.25">
      <c r="A2226" t="s">
        <v>43</v>
      </c>
      <c r="B2226" t="s">
        <v>36</v>
      </c>
      <c r="C2226" t="s">
        <v>49</v>
      </c>
      <c r="D2226" t="s">
        <v>57</v>
      </c>
      <c r="E2226">
        <v>3</v>
      </c>
      <c r="F2226" t="str">
        <f t="shared" si="34"/>
        <v>Aggregate1-in-2June Monthly System Peak Day100% Cycling3</v>
      </c>
      <c r="G2226">
        <v>4.247471</v>
      </c>
      <c r="H2226">
        <v>4.247471</v>
      </c>
      <c r="I2226">
        <v>60.390300000000003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9073</v>
      </c>
      <c r="P2226" t="s">
        <v>58</v>
      </c>
      <c r="Q2226" t="s">
        <v>60</v>
      </c>
      <c r="R2226" t="s">
        <v>68</v>
      </c>
    </row>
    <row r="2227" spans="1:18" x14ac:dyDescent="0.25">
      <c r="A2227" t="s">
        <v>30</v>
      </c>
      <c r="B2227" t="s">
        <v>36</v>
      </c>
      <c r="C2227" t="s">
        <v>49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0.16053049999999999</v>
      </c>
      <c r="H2227">
        <v>0.16053049999999999</v>
      </c>
      <c r="I2227">
        <v>59.824800000000003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12598</v>
      </c>
      <c r="P2227" t="s">
        <v>58</v>
      </c>
      <c r="Q2227" t="s">
        <v>60</v>
      </c>
      <c r="R2227" t="s">
        <v>68</v>
      </c>
    </row>
    <row r="2228" spans="1:18" x14ac:dyDescent="0.25">
      <c r="A2228" t="s">
        <v>28</v>
      </c>
      <c r="B2228" t="s">
        <v>36</v>
      </c>
      <c r="C2228" t="s">
        <v>49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0.65683979999999997</v>
      </c>
      <c r="H2228">
        <v>0.65683979999999997</v>
      </c>
      <c r="I2228">
        <v>59.824800000000003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12598</v>
      </c>
      <c r="P2228" t="s">
        <v>58</v>
      </c>
      <c r="Q2228" t="s">
        <v>60</v>
      </c>
      <c r="R2228" t="s">
        <v>68</v>
      </c>
    </row>
    <row r="2229" spans="1:18" x14ac:dyDescent="0.25">
      <c r="A2229" t="s">
        <v>29</v>
      </c>
      <c r="B2229" t="s">
        <v>36</v>
      </c>
      <c r="C2229" t="s">
        <v>49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0.5628396</v>
      </c>
      <c r="H2229">
        <v>0.5628396</v>
      </c>
      <c r="I2229">
        <v>59.824800000000003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12598</v>
      </c>
      <c r="P2229" t="s">
        <v>58</v>
      </c>
      <c r="Q2229" t="s">
        <v>60</v>
      </c>
      <c r="R2229" t="s">
        <v>68</v>
      </c>
    </row>
    <row r="2230" spans="1:18" x14ac:dyDescent="0.25">
      <c r="A2230" t="s">
        <v>43</v>
      </c>
      <c r="B2230" t="s">
        <v>36</v>
      </c>
      <c r="C2230" t="s">
        <v>49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8.2748679999999997</v>
      </c>
      <c r="H2230">
        <v>8.2748679999999997</v>
      </c>
      <c r="I2230">
        <v>59.824800000000003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12598</v>
      </c>
      <c r="P2230" t="s">
        <v>58</v>
      </c>
      <c r="Q2230" t="s">
        <v>60</v>
      </c>
      <c r="R2230" t="s">
        <v>68</v>
      </c>
    </row>
    <row r="2231" spans="1:18" x14ac:dyDescent="0.25">
      <c r="A2231" t="s">
        <v>30</v>
      </c>
      <c r="B2231" t="s">
        <v>36</v>
      </c>
      <c r="C2231" t="s">
        <v>49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0.1369678</v>
      </c>
      <c r="H2231">
        <v>0.1369678</v>
      </c>
      <c r="I2231">
        <v>60.061599999999999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21671</v>
      </c>
      <c r="P2231" t="s">
        <v>58</v>
      </c>
      <c r="Q2231" t="s">
        <v>60</v>
      </c>
    </row>
    <row r="2232" spans="1:18" x14ac:dyDescent="0.25">
      <c r="A2232" t="s">
        <v>28</v>
      </c>
      <c r="B2232" t="s">
        <v>36</v>
      </c>
      <c r="C2232" t="s">
        <v>49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0.58329229999999999</v>
      </c>
      <c r="H2232">
        <v>0.58329229999999999</v>
      </c>
      <c r="I2232">
        <v>60.061599999999999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21671</v>
      </c>
      <c r="P2232" t="s">
        <v>58</v>
      </c>
      <c r="Q2232" t="s">
        <v>60</v>
      </c>
    </row>
    <row r="2233" spans="1:18" x14ac:dyDescent="0.25">
      <c r="A2233" t="s">
        <v>29</v>
      </c>
      <c r="B2233" t="s">
        <v>36</v>
      </c>
      <c r="C2233" t="s">
        <v>49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0.48782520000000001</v>
      </c>
      <c r="H2233">
        <v>0.48782520000000001</v>
      </c>
      <c r="I2233">
        <v>60.061599999999999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21671</v>
      </c>
      <c r="P2233" t="s">
        <v>58</v>
      </c>
      <c r="Q2233" t="s">
        <v>60</v>
      </c>
    </row>
    <row r="2234" spans="1:18" x14ac:dyDescent="0.25">
      <c r="A2234" t="s">
        <v>43</v>
      </c>
      <c r="B2234" t="s">
        <v>36</v>
      </c>
      <c r="C2234" t="s">
        <v>49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12.64053</v>
      </c>
      <c r="H2234">
        <v>12.64053</v>
      </c>
      <c r="I2234">
        <v>60.061599999999999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21671</v>
      </c>
      <c r="P2234" t="s">
        <v>58</v>
      </c>
      <c r="Q2234" t="s">
        <v>60</v>
      </c>
    </row>
    <row r="2235" spans="1:18" x14ac:dyDescent="0.25">
      <c r="A2235" t="s">
        <v>30</v>
      </c>
      <c r="B2235" t="s">
        <v>36</v>
      </c>
      <c r="C2235" t="s">
        <v>50</v>
      </c>
      <c r="D2235" t="s">
        <v>57</v>
      </c>
      <c r="E2235">
        <v>3</v>
      </c>
      <c r="F2235" t="str">
        <f t="shared" si="34"/>
        <v>Average Per Ton1-in-2May Monthly System Peak Day100% Cycling3</v>
      </c>
      <c r="G2235">
        <v>0.1046163</v>
      </c>
      <c r="H2235">
        <v>0.1046163</v>
      </c>
      <c r="I2235">
        <v>60.0227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9073</v>
      </c>
      <c r="P2235" t="s">
        <v>58</v>
      </c>
      <c r="Q2235" t="s">
        <v>60</v>
      </c>
      <c r="R2235" t="s">
        <v>69</v>
      </c>
    </row>
    <row r="2236" spans="1:18" x14ac:dyDescent="0.25">
      <c r="A2236" t="s">
        <v>28</v>
      </c>
      <c r="B2236" t="s">
        <v>36</v>
      </c>
      <c r="C2236" t="s">
        <v>50</v>
      </c>
      <c r="D2236" t="s">
        <v>57</v>
      </c>
      <c r="E2236">
        <v>3</v>
      </c>
      <c r="F2236" t="str">
        <f t="shared" si="34"/>
        <v>Average Per Premise1-in-2May Monthly System Peak Day100% Cycling3</v>
      </c>
      <c r="G2236">
        <v>0.46976780000000001</v>
      </c>
      <c r="H2236">
        <v>0.46976780000000001</v>
      </c>
      <c r="I2236">
        <v>60.0227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9073</v>
      </c>
      <c r="P2236" t="s">
        <v>58</v>
      </c>
      <c r="Q2236" t="s">
        <v>60</v>
      </c>
      <c r="R2236" t="s">
        <v>69</v>
      </c>
    </row>
    <row r="2237" spans="1:18" x14ac:dyDescent="0.25">
      <c r="A2237" t="s">
        <v>29</v>
      </c>
      <c r="B2237" t="s">
        <v>36</v>
      </c>
      <c r="C2237" t="s">
        <v>50</v>
      </c>
      <c r="D2237" t="s">
        <v>57</v>
      </c>
      <c r="E2237">
        <v>3</v>
      </c>
      <c r="F2237" t="str">
        <f t="shared" si="34"/>
        <v>Average Per Device1-in-2May Monthly System Peak Day100% Cycling3</v>
      </c>
      <c r="G2237">
        <v>0.38021440000000001</v>
      </c>
      <c r="H2237">
        <v>0.38021440000000001</v>
      </c>
      <c r="I2237">
        <v>60.0227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9073</v>
      </c>
      <c r="P2237" t="s">
        <v>58</v>
      </c>
      <c r="Q2237" t="s">
        <v>60</v>
      </c>
      <c r="R2237" t="s">
        <v>69</v>
      </c>
    </row>
    <row r="2238" spans="1:18" x14ac:dyDescent="0.25">
      <c r="A2238" t="s">
        <v>43</v>
      </c>
      <c r="B2238" t="s">
        <v>36</v>
      </c>
      <c r="C2238" t="s">
        <v>50</v>
      </c>
      <c r="D2238" t="s">
        <v>57</v>
      </c>
      <c r="E2238">
        <v>3</v>
      </c>
      <c r="F2238" t="str">
        <f t="shared" si="34"/>
        <v>Aggregate1-in-2May Monthly System Peak Day100% Cycling3</v>
      </c>
      <c r="G2238">
        <v>4.2622030000000004</v>
      </c>
      <c r="H2238">
        <v>4.2622030000000004</v>
      </c>
      <c r="I2238">
        <v>60.0227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9073</v>
      </c>
      <c r="P2238" t="s">
        <v>58</v>
      </c>
      <c r="Q2238" t="s">
        <v>60</v>
      </c>
      <c r="R2238" t="s">
        <v>69</v>
      </c>
    </row>
    <row r="2239" spans="1:18" x14ac:dyDescent="0.25">
      <c r="A2239" t="s">
        <v>30</v>
      </c>
      <c r="B2239" t="s">
        <v>36</v>
      </c>
      <c r="C2239" t="s">
        <v>50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0.16144610000000001</v>
      </c>
      <c r="H2239">
        <v>0.16144610000000001</v>
      </c>
      <c r="I2239">
        <v>59.515500000000003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12598</v>
      </c>
      <c r="P2239" t="s">
        <v>58</v>
      </c>
      <c r="Q2239" t="s">
        <v>60</v>
      </c>
      <c r="R2239" t="s">
        <v>69</v>
      </c>
    </row>
    <row r="2240" spans="1:18" x14ac:dyDescent="0.25">
      <c r="A2240" t="s">
        <v>28</v>
      </c>
      <c r="B2240" t="s">
        <v>36</v>
      </c>
      <c r="C2240" t="s">
        <v>50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0.66058609999999995</v>
      </c>
      <c r="H2240">
        <v>0.66058609999999995</v>
      </c>
      <c r="I2240">
        <v>59.515500000000003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12598</v>
      </c>
      <c r="P2240" t="s">
        <v>58</v>
      </c>
      <c r="Q2240" t="s">
        <v>60</v>
      </c>
      <c r="R2240" t="s">
        <v>69</v>
      </c>
    </row>
    <row r="2241" spans="1:18" x14ac:dyDescent="0.25">
      <c r="A2241" t="s">
        <v>29</v>
      </c>
      <c r="B2241" t="s">
        <v>36</v>
      </c>
      <c r="C2241" t="s">
        <v>50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0.56604969999999999</v>
      </c>
      <c r="H2241">
        <v>0.56604969999999999</v>
      </c>
      <c r="I2241">
        <v>59.515500000000003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12598</v>
      </c>
      <c r="P2241" t="s">
        <v>58</v>
      </c>
      <c r="Q2241" t="s">
        <v>60</v>
      </c>
      <c r="R2241" t="s">
        <v>69</v>
      </c>
    </row>
    <row r="2242" spans="1:18" x14ac:dyDescent="0.25">
      <c r="A2242" t="s">
        <v>43</v>
      </c>
      <c r="B2242" t="s">
        <v>36</v>
      </c>
      <c r="C2242" t="s">
        <v>50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8.3220639999999992</v>
      </c>
      <c r="H2242">
        <v>8.3220639999999992</v>
      </c>
      <c r="I2242">
        <v>59.515500000000003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12598</v>
      </c>
      <c r="P2242" t="s">
        <v>58</v>
      </c>
      <c r="Q2242" t="s">
        <v>60</v>
      </c>
      <c r="R2242" t="s">
        <v>69</v>
      </c>
    </row>
    <row r="2243" spans="1:18" x14ac:dyDescent="0.25">
      <c r="A2243" t="s">
        <v>30</v>
      </c>
      <c r="B2243" t="s">
        <v>36</v>
      </c>
      <c r="C2243" t="s">
        <v>50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0.13765150000000001</v>
      </c>
      <c r="H2243">
        <v>0.13765150000000001</v>
      </c>
      <c r="I2243">
        <v>59.727800000000002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21671</v>
      </c>
      <c r="P2243" t="s">
        <v>58</v>
      </c>
      <c r="Q2243" t="s">
        <v>60</v>
      </c>
    </row>
    <row r="2244" spans="1:18" x14ac:dyDescent="0.25">
      <c r="A2244" t="s">
        <v>28</v>
      </c>
      <c r="B2244" t="s">
        <v>36</v>
      </c>
      <c r="C2244" t="s">
        <v>50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0.58620369999999999</v>
      </c>
      <c r="H2244">
        <v>0.58620369999999999</v>
      </c>
      <c r="I2244">
        <v>59.727800000000002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21671</v>
      </c>
      <c r="P2244" t="s">
        <v>58</v>
      </c>
      <c r="Q2244" t="s">
        <v>60</v>
      </c>
    </row>
    <row r="2245" spans="1:18" x14ac:dyDescent="0.25">
      <c r="A2245" t="s">
        <v>29</v>
      </c>
      <c r="B2245" t="s">
        <v>36</v>
      </c>
      <c r="C2245" t="s">
        <v>50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0.49026009999999998</v>
      </c>
      <c r="H2245">
        <v>0.49026009999999998</v>
      </c>
      <c r="I2245">
        <v>59.727800000000002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21671</v>
      </c>
      <c r="P2245" t="s">
        <v>58</v>
      </c>
      <c r="Q2245" t="s">
        <v>60</v>
      </c>
    </row>
    <row r="2246" spans="1:18" x14ac:dyDescent="0.25">
      <c r="A2246" t="s">
        <v>43</v>
      </c>
      <c r="B2246" t="s">
        <v>36</v>
      </c>
      <c r="C2246" t="s">
        <v>50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12.703620000000001</v>
      </c>
      <c r="H2246">
        <v>12.703620000000001</v>
      </c>
      <c r="I2246">
        <v>59.727800000000002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21671</v>
      </c>
      <c r="P2246" t="s">
        <v>58</v>
      </c>
      <c r="Q2246" t="s">
        <v>60</v>
      </c>
    </row>
    <row r="2247" spans="1:18" x14ac:dyDescent="0.25">
      <c r="A2247" t="s">
        <v>30</v>
      </c>
      <c r="B2247" t="s">
        <v>36</v>
      </c>
      <c r="C2247" t="s">
        <v>51</v>
      </c>
      <c r="D2247" t="s">
        <v>57</v>
      </c>
      <c r="E2247">
        <v>3</v>
      </c>
      <c r="F2247" t="str">
        <f t="shared" si="35"/>
        <v>Average Per Ton1-in-2October Monthly System Peak Day100% Cycling3</v>
      </c>
      <c r="G2247">
        <v>0.12261519999999999</v>
      </c>
      <c r="H2247">
        <v>0.12261519999999999</v>
      </c>
      <c r="I2247">
        <v>63.183300000000003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9073</v>
      </c>
      <c r="P2247" t="s">
        <v>58</v>
      </c>
      <c r="Q2247" t="s">
        <v>60</v>
      </c>
      <c r="R2247" t="s">
        <v>70</v>
      </c>
    </row>
    <row r="2248" spans="1:18" x14ac:dyDescent="0.25">
      <c r="A2248" t="s">
        <v>28</v>
      </c>
      <c r="B2248" t="s">
        <v>36</v>
      </c>
      <c r="C2248" t="s">
        <v>51</v>
      </c>
      <c r="D2248" t="s">
        <v>57</v>
      </c>
      <c r="E2248">
        <v>3</v>
      </c>
      <c r="F2248" t="str">
        <f t="shared" si="35"/>
        <v>Average Per Premise1-in-2October Monthly System Peak Day100% Cycling3</v>
      </c>
      <c r="G2248">
        <v>0.55058980000000002</v>
      </c>
      <c r="H2248">
        <v>0.55058980000000002</v>
      </c>
      <c r="I2248">
        <v>63.183300000000003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9073</v>
      </c>
      <c r="P2248" t="s">
        <v>58</v>
      </c>
      <c r="Q2248" t="s">
        <v>60</v>
      </c>
      <c r="R2248" t="s">
        <v>70</v>
      </c>
    </row>
    <row r="2249" spans="1:18" x14ac:dyDescent="0.25">
      <c r="A2249" t="s">
        <v>29</v>
      </c>
      <c r="B2249" t="s">
        <v>36</v>
      </c>
      <c r="C2249" t="s">
        <v>51</v>
      </c>
      <c r="D2249" t="s">
        <v>57</v>
      </c>
      <c r="E2249">
        <v>3</v>
      </c>
      <c r="F2249" t="str">
        <f t="shared" si="35"/>
        <v>Average Per Device1-in-2October Monthly System Peak Day100% Cycling3</v>
      </c>
      <c r="G2249">
        <v>0.445629</v>
      </c>
      <c r="H2249">
        <v>0.445629</v>
      </c>
      <c r="I2249">
        <v>63.183300000000003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9073</v>
      </c>
      <c r="P2249" t="s">
        <v>58</v>
      </c>
      <c r="Q2249" t="s">
        <v>60</v>
      </c>
      <c r="R2249" t="s">
        <v>70</v>
      </c>
    </row>
    <row r="2250" spans="1:18" x14ac:dyDescent="0.25">
      <c r="A2250" t="s">
        <v>43</v>
      </c>
      <c r="B2250" t="s">
        <v>36</v>
      </c>
      <c r="C2250" t="s">
        <v>51</v>
      </c>
      <c r="D2250" t="s">
        <v>57</v>
      </c>
      <c r="E2250">
        <v>3</v>
      </c>
      <c r="F2250" t="str">
        <f t="shared" si="35"/>
        <v>Aggregate1-in-2October Monthly System Peak Day100% Cycling3</v>
      </c>
      <c r="G2250">
        <v>4.995501</v>
      </c>
      <c r="H2250">
        <v>4.995501</v>
      </c>
      <c r="I2250">
        <v>63.183300000000003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9073</v>
      </c>
      <c r="P2250" t="s">
        <v>58</v>
      </c>
      <c r="Q2250" t="s">
        <v>60</v>
      </c>
      <c r="R2250" t="s">
        <v>70</v>
      </c>
    </row>
    <row r="2251" spans="1:18" x14ac:dyDescent="0.25">
      <c r="A2251" t="s">
        <v>30</v>
      </c>
      <c r="B2251" t="s">
        <v>36</v>
      </c>
      <c r="C2251" t="s">
        <v>51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0.17467170000000001</v>
      </c>
      <c r="H2251">
        <v>0.17467170000000001</v>
      </c>
      <c r="I2251">
        <v>62.8444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12598</v>
      </c>
      <c r="P2251" t="s">
        <v>58</v>
      </c>
      <c r="Q2251" t="s">
        <v>60</v>
      </c>
      <c r="R2251" t="s">
        <v>70</v>
      </c>
    </row>
    <row r="2252" spans="1:18" x14ac:dyDescent="0.25">
      <c r="A2252" t="s">
        <v>28</v>
      </c>
      <c r="B2252" t="s">
        <v>36</v>
      </c>
      <c r="C2252" t="s">
        <v>51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0.71470109999999998</v>
      </c>
      <c r="H2252">
        <v>0.71470109999999998</v>
      </c>
      <c r="I2252">
        <v>62.8444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12598</v>
      </c>
      <c r="P2252" t="s">
        <v>58</v>
      </c>
      <c r="Q2252" t="s">
        <v>60</v>
      </c>
      <c r="R2252" t="s">
        <v>70</v>
      </c>
    </row>
    <row r="2253" spans="1:18" x14ac:dyDescent="0.25">
      <c r="A2253" t="s">
        <v>29</v>
      </c>
      <c r="B2253" t="s">
        <v>36</v>
      </c>
      <c r="C2253" t="s">
        <v>51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0.61242039999999998</v>
      </c>
      <c r="H2253">
        <v>0.61242030000000003</v>
      </c>
      <c r="I2253">
        <v>62.8444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12598</v>
      </c>
      <c r="P2253" t="s">
        <v>58</v>
      </c>
      <c r="Q2253" t="s">
        <v>60</v>
      </c>
      <c r="R2253" t="s">
        <v>70</v>
      </c>
    </row>
    <row r="2254" spans="1:18" x14ac:dyDescent="0.25">
      <c r="A2254" t="s">
        <v>43</v>
      </c>
      <c r="B2254" t="s">
        <v>36</v>
      </c>
      <c r="C2254" t="s">
        <v>51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9.0038040000000006</v>
      </c>
      <c r="H2254">
        <v>9.0038040000000006</v>
      </c>
      <c r="I2254">
        <v>62.8444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12598</v>
      </c>
      <c r="P2254" t="s">
        <v>58</v>
      </c>
      <c r="Q2254" t="s">
        <v>60</v>
      </c>
      <c r="R2254" t="s">
        <v>70</v>
      </c>
    </row>
    <row r="2255" spans="1:18" x14ac:dyDescent="0.25">
      <c r="A2255" t="s">
        <v>30</v>
      </c>
      <c r="B2255" t="s">
        <v>36</v>
      </c>
      <c r="C2255" t="s">
        <v>51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0.1528757</v>
      </c>
      <c r="H2255">
        <v>0.1528756</v>
      </c>
      <c r="I2255">
        <v>62.9863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21671</v>
      </c>
      <c r="P2255" t="s">
        <v>58</v>
      </c>
      <c r="Q2255" t="s">
        <v>60</v>
      </c>
    </row>
    <row r="2256" spans="1:18" x14ac:dyDescent="0.25">
      <c r="A2256" t="s">
        <v>28</v>
      </c>
      <c r="B2256" t="s">
        <v>36</v>
      </c>
      <c r="C2256" t="s">
        <v>51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0.65103750000000005</v>
      </c>
      <c r="H2256">
        <v>0.65103750000000005</v>
      </c>
      <c r="I2256">
        <v>62.9863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21671</v>
      </c>
      <c r="P2256" t="s">
        <v>58</v>
      </c>
      <c r="Q2256" t="s">
        <v>60</v>
      </c>
    </row>
    <row r="2257" spans="1:18" x14ac:dyDescent="0.25">
      <c r="A2257" t="s">
        <v>29</v>
      </c>
      <c r="B2257" t="s">
        <v>36</v>
      </c>
      <c r="C2257" t="s">
        <v>51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0.54448260000000004</v>
      </c>
      <c r="H2257">
        <v>0.54448260000000004</v>
      </c>
      <c r="I2257">
        <v>62.9863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21671</v>
      </c>
      <c r="P2257" t="s">
        <v>58</v>
      </c>
      <c r="Q2257" t="s">
        <v>60</v>
      </c>
    </row>
    <row r="2258" spans="1:18" x14ac:dyDescent="0.25">
      <c r="A2258" t="s">
        <v>43</v>
      </c>
      <c r="B2258" t="s">
        <v>36</v>
      </c>
      <c r="C2258" t="s">
        <v>51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14.10863</v>
      </c>
      <c r="H2258">
        <v>14.10863</v>
      </c>
      <c r="I2258">
        <v>62.9863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21671</v>
      </c>
      <c r="P2258" t="s">
        <v>58</v>
      </c>
      <c r="Q2258" t="s">
        <v>60</v>
      </c>
    </row>
    <row r="2259" spans="1:18" x14ac:dyDescent="0.25">
      <c r="A2259" t="s">
        <v>30</v>
      </c>
      <c r="B2259" t="s">
        <v>36</v>
      </c>
      <c r="C2259" t="s">
        <v>52</v>
      </c>
      <c r="D2259" t="s">
        <v>57</v>
      </c>
      <c r="E2259">
        <v>3</v>
      </c>
      <c r="F2259" t="str">
        <f t="shared" si="35"/>
        <v>Average Per Ton1-in-2September Monthly System Peak Day100% Cycling3</v>
      </c>
      <c r="G2259">
        <v>0.14952969999999999</v>
      </c>
      <c r="H2259">
        <v>0.14952969999999999</v>
      </c>
      <c r="I2259">
        <v>66.264200000000002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9073</v>
      </c>
      <c r="P2259" t="s">
        <v>58</v>
      </c>
      <c r="Q2259" t="s">
        <v>60</v>
      </c>
      <c r="R2259" t="s">
        <v>71</v>
      </c>
    </row>
    <row r="2260" spans="1:18" x14ac:dyDescent="0.25">
      <c r="A2260" t="s">
        <v>28</v>
      </c>
      <c r="B2260" t="s">
        <v>36</v>
      </c>
      <c r="C2260" t="s">
        <v>52</v>
      </c>
      <c r="D2260" t="s">
        <v>57</v>
      </c>
      <c r="E2260">
        <v>3</v>
      </c>
      <c r="F2260" t="str">
        <f t="shared" si="35"/>
        <v>Average Per Premise1-in-2September Monthly System Peak Day100% Cycling3</v>
      </c>
      <c r="G2260">
        <v>0.6714466</v>
      </c>
      <c r="H2260">
        <v>0.6714466</v>
      </c>
      <c r="I2260">
        <v>66.264200000000002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9073</v>
      </c>
      <c r="P2260" t="s">
        <v>58</v>
      </c>
      <c r="Q2260" t="s">
        <v>60</v>
      </c>
      <c r="R2260" t="s">
        <v>71</v>
      </c>
    </row>
    <row r="2261" spans="1:18" x14ac:dyDescent="0.25">
      <c r="A2261" t="s">
        <v>29</v>
      </c>
      <c r="B2261" t="s">
        <v>36</v>
      </c>
      <c r="C2261" t="s">
        <v>52</v>
      </c>
      <c r="D2261" t="s">
        <v>57</v>
      </c>
      <c r="E2261">
        <v>3</v>
      </c>
      <c r="F2261" t="str">
        <f t="shared" si="35"/>
        <v>Average Per Device1-in-2September Monthly System Peak Day100% Cycling3</v>
      </c>
      <c r="G2261">
        <v>0.54344650000000005</v>
      </c>
      <c r="H2261">
        <v>0.54344650000000005</v>
      </c>
      <c r="I2261">
        <v>66.264200000000002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9073</v>
      </c>
      <c r="P2261" t="s">
        <v>58</v>
      </c>
      <c r="Q2261" t="s">
        <v>60</v>
      </c>
      <c r="R2261" t="s">
        <v>71</v>
      </c>
    </row>
    <row r="2262" spans="1:18" x14ac:dyDescent="0.25">
      <c r="A2262" t="s">
        <v>43</v>
      </c>
      <c r="B2262" t="s">
        <v>36</v>
      </c>
      <c r="C2262" t="s">
        <v>52</v>
      </c>
      <c r="D2262" t="s">
        <v>57</v>
      </c>
      <c r="E2262">
        <v>3</v>
      </c>
      <c r="F2262" t="str">
        <f t="shared" si="35"/>
        <v>Aggregate1-in-2September Monthly System Peak Day100% Cycling3</v>
      </c>
      <c r="G2262">
        <v>6.0920350000000001</v>
      </c>
      <c r="H2262">
        <v>6.0920350000000001</v>
      </c>
      <c r="I2262">
        <v>66.264200000000002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9073</v>
      </c>
      <c r="P2262" t="s">
        <v>58</v>
      </c>
      <c r="Q2262" t="s">
        <v>60</v>
      </c>
      <c r="R2262" t="s">
        <v>71</v>
      </c>
    </row>
    <row r="2263" spans="1:18" x14ac:dyDescent="0.25">
      <c r="A2263" t="s">
        <v>30</v>
      </c>
      <c r="B2263" t="s">
        <v>36</v>
      </c>
      <c r="C2263" t="s">
        <v>52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0.19505700000000001</v>
      </c>
      <c r="H2263">
        <v>0.19505700000000001</v>
      </c>
      <c r="I2263">
        <v>66.009200000000007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12598</v>
      </c>
      <c r="P2263" t="s">
        <v>58</v>
      </c>
      <c r="Q2263" t="s">
        <v>60</v>
      </c>
      <c r="R2263" t="s">
        <v>71</v>
      </c>
    </row>
    <row r="2264" spans="1:18" x14ac:dyDescent="0.25">
      <c r="A2264" t="s">
        <v>28</v>
      </c>
      <c r="B2264" t="s">
        <v>36</v>
      </c>
      <c r="C2264" t="s">
        <v>52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0.79811109999999996</v>
      </c>
      <c r="H2264">
        <v>0.79811109999999996</v>
      </c>
      <c r="I2264">
        <v>66.009200000000007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12598</v>
      </c>
      <c r="P2264" t="s">
        <v>58</v>
      </c>
      <c r="Q2264" t="s">
        <v>60</v>
      </c>
      <c r="R2264" t="s">
        <v>71</v>
      </c>
    </row>
    <row r="2265" spans="1:18" x14ac:dyDescent="0.25">
      <c r="A2265" t="s">
        <v>29</v>
      </c>
      <c r="B2265" t="s">
        <v>36</v>
      </c>
      <c r="C2265" t="s">
        <v>52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0.68389359999999999</v>
      </c>
      <c r="H2265">
        <v>0.68389359999999999</v>
      </c>
      <c r="I2265">
        <v>66.009200000000007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12598</v>
      </c>
      <c r="P2265" t="s">
        <v>58</v>
      </c>
      <c r="Q2265" t="s">
        <v>60</v>
      </c>
      <c r="R2265" t="s">
        <v>71</v>
      </c>
    </row>
    <row r="2266" spans="1:18" x14ac:dyDescent="0.25">
      <c r="A2266" t="s">
        <v>43</v>
      </c>
      <c r="B2266" t="s">
        <v>36</v>
      </c>
      <c r="C2266" t="s">
        <v>52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10.054600000000001</v>
      </c>
      <c r="H2266">
        <v>10.054600000000001</v>
      </c>
      <c r="I2266">
        <v>66.009200000000007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12598</v>
      </c>
      <c r="P2266" t="s">
        <v>58</v>
      </c>
      <c r="Q2266" t="s">
        <v>60</v>
      </c>
      <c r="R2266" t="s">
        <v>71</v>
      </c>
    </row>
    <row r="2267" spans="1:18" x14ac:dyDescent="0.25">
      <c r="A2267" t="s">
        <v>30</v>
      </c>
      <c r="B2267" t="s">
        <v>36</v>
      </c>
      <c r="C2267" t="s">
        <v>52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0.1759947</v>
      </c>
      <c r="H2267">
        <v>0.1759947</v>
      </c>
      <c r="I2267">
        <v>66.115899999999996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21671</v>
      </c>
      <c r="P2267" t="s">
        <v>58</v>
      </c>
      <c r="Q2267" t="s">
        <v>60</v>
      </c>
    </row>
    <row r="2268" spans="1:18" x14ac:dyDescent="0.25">
      <c r="A2268" t="s">
        <v>28</v>
      </c>
      <c r="B2268" t="s">
        <v>36</v>
      </c>
      <c r="C2268" t="s">
        <v>52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0.74949259999999995</v>
      </c>
      <c r="H2268">
        <v>0.74949259999999995</v>
      </c>
      <c r="I2268">
        <v>66.115899999999996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21671</v>
      </c>
      <c r="P2268" t="s">
        <v>58</v>
      </c>
      <c r="Q2268" t="s">
        <v>60</v>
      </c>
    </row>
    <row r="2269" spans="1:18" x14ac:dyDescent="0.25">
      <c r="A2269" t="s">
        <v>29</v>
      </c>
      <c r="B2269" t="s">
        <v>36</v>
      </c>
      <c r="C2269" t="s">
        <v>52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0.62682360000000004</v>
      </c>
      <c r="H2269">
        <v>0.62682360000000004</v>
      </c>
      <c r="I2269">
        <v>66.115899999999996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21671</v>
      </c>
      <c r="P2269" t="s">
        <v>58</v>
      </c>
      <c r="Q2269" t="s">
        <v>60</v>
      </c>
    </row>
    <row r="2270" spans="1:18" x14ac:dyDescent="0.25">
      <c r="A2270" t="s">
        <v>43</v>
      </c>
      <c r="B2270" t="s">
        <v>36</v>
      </c>
      <c r="C2270" t="s">
        <v>52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16.242249999999999</v>
      </c>
      <c r="H2270">
        <v>16.242249999999999</v>
      </c>
      <c r="I2270">
        <v>66.115899999999996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21671</v>
      </c>
      <c r="P2270" t="s">
        <v>58</v>
      </c>
      <c r="Q2270" t="s">
        <v>60</v>
      </c>
    </row>
    <row r="2271" spans="1:18" x14ac:dyDescent="0.25">
      <c r="A2271" t="s">
        <v>30</v>
      </c>
      <c r="B2271" t="s">
        <v>36</v>
      </c>
      <c r="C2271" t="s">
        <v>47</v>
      </c>
      <c r="D2271" t="s">
        <v>57</v>
      </c>
      <c r="E2271">
        <v>4</v>
      </c>
      <c r="F2271" t="str">
        <f t="shared" si="35"/>
        <v>Average Per Ton1-in-2August Monthly System Peak Day100% Cycling4</v>
      </c>
      <c r="G2271">
        <v>0.13330159999999999</v>
      </c>
      <c r="H2271">
        <v>0.13330159999999999</v>
      </c>
      <c r="I2271">
        <v>70.233099999999993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9073</v>
      </c>
      <c r="P2271" t="s">
        <v>58</v>
      </c>
      <c r="Q2271" t="s">
        <v>60</v>
      </c>
      <c r="R2271" t="s">
        <v>66</v>
      </c>
    </row>
    <row r="2272" spans="1:18" x14ac:dyDescent="0.25">
      <c r="A2272" t="s">
        <v>28</v>
      </c>
      <c r="B2272" t="s">
        <v>36</v>
      </c>
      <c r="C2272" t="s">
        <v>47</v>
      </c>
      <c r="D2272" t="s">
        <v>57</v>
      </c>
      <c r="E2272">
        <v>4</v>
      </c>
      <c r="F2272" t="str">
        <f t="shared" si="35"/>
        <v>Average Per Premise1-in-2August Monthly System Peak Day100% Cycling4</v>
      </c>
      <c r="G2272">
        <v>0.59857610000000006</v>
      </c>
      <c r="H2272">
        <v>0.59857610000000006</v>
      </c>
      <c r="I2272">
        <v>70.233099999999993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9073</v>
      </c>
      <c r="P2272" t="s">
        <v>58</v>
      </c>
      <c r="Q2272" t="s">
        <v>60</v>
      </c>
      <c r="R2272" t="s">
        <v>66</v>
      </c>
    </row>
    <row r="2273" spans="1:18" x14ac:dyDescent="0.25">
      <c r="A2273" t="s">
        <v>29</v>
      </c>
      <c r="B2273" t="s">
        <v>36</v>
      </c>
      <c r="C2273" t="s">
        <v>47</v>
      </c>
      <c r="D2273" t="s">
        <v>57</v>
      </c>
      <c r="E2273">
        <v>4</v>
      </c>
      <c r="F2273" t="str">
        <f t="shared" si="35"/>
        <v>Average Per Device1-in-2August Monthly System Peak Day100% Cycling4</v>
      </c>
      <c r="G2273">
        <v>0.4844675</v>
      </c>
      <c r="H2273">
        <v>0.4844675</v>
      </c>
      <c r="I2273">
        <v>70.233099999999993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9073</v>
      </c>
      <c r="P2273" t="s">
        <v>58</v>
      </c>
      <c r="Q2273" t="s">
        <v>60</v>
      </c>
      <c r="R2273" t="s">
        <v>66</v>
      </c>
    </row>
    <row r="2274" spans="1:18" x14ac:dyDescent="0.25">
      <c r="A2274" t="s">
        <v>43</v>
      </c>
      <c r="B2274" t="s">
        <v>36</v>
      </c>
      <c r="C2274" t="s">
        <v>47</v>
      </c>
      <c r="D2274" t="s">
        <v>57</v>
      </c>
      <c r="E2274">
        <v>4</v>
      </c>
      <c r="F2274" t="str">
        <f t="shared" si="35"/>
        <v>Aggregate1-in-2August Monthly System Peak Day100% Cycling4</v>
      </c>
      <c r="G2274">
        <v>5.4308810000000003</v>
      </c>
      <c r="H2274">
        <v>5.4308810000000003</v>
      </c>
      <c r="I2274">
        <v>70.233099999999993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9073</v>
      </c>
      <c r="P2274" t="s">
        <v>58</v>
      </c>
      <c r="Q2274" t="s">
        <v>60</v>
      </c>
      <c r="R2274" t="s">
        <v>66</v>
      </c>
    </row>
    <row r="2275" spans="1:18" x14ac:dyDescent="0.25">
      <c r="A2275" t="s">
        <v>30</v>
      </c>
      <c r="B2275" t="s">
        <v>36</v>
      </c>
      <c r="C2275" t="s">
        <v>47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0.17486460000000001</v>
      </c>
      <c r="H2275">
        <v>0.17486460000000001</v>
      </c>
      <c r="I2275">
        <v>70.117500000000007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12598</v>
      </c>
      <c r="P2275" t="s">
        <v>58</v>
      </c>
      <c r="Q2275" t="s">
        <v>60</v>
      </c>
      <c r="R2275" t="s">
        <v>66</v>
      </c>
    </row>
    <row r="2276" spans="1:18" x14ac:dyDescent="0.25">
      <c r="A2276" t="s">
        <v>28</v>
      </c>
      <c r="B2276" t="s">
        <v>36</v>
      </c>
      <c r="C2276" t="s">
        <v>47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0.71549019999999997</v>
      </c>
      <c r="H2276">
        <v>0.71549019999999997</v>
      </c>
      <c r="I2276">
        <v>70.117500000000007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12598</v>
      </c>
      <c r="P2276" t="s">
        <v>58</v>
      </c>
      <c r="Q2276" t="s">
        <v>60</v>
      </c>
      <c r="R2276" t="s">
        <v>66</v>
      </c>
    </row>
    <row r="2277" spans="1:18" x14ac:dyDescent="0.25">
      <c r="A2277" t="s">
        <v>29</v>
      </c>
      <c r="B2277" t="s">
        <v>36</v>
      </c>
      <c r="C2277" t="s">
        <v>47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0.61309650000000004</v>
      </c>
      <c r="H2277">
        <v>0.61309650000000004</v>
      </c>
      <c r="I2277">
        <v>70.117500000000007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12598</v>
      </c>
      <c r="P2277" t="s">
        <v>58</v>
      </c>
      <c r="Q2277" t="s">
        <v>60</v>
      </c>
      <c r="R2277" t="s">
        <v>66</v>
      </c>
    </row>
    <row r="2278" spans="1:18" x14ac:dyDescent="0.25">
      <c r="A2278" t="s">
        <v>43</v>
      </c>
      <c r="B2278" t="s">
        <v>36</v>
      </c>
      <c r="C2278" t="s">
        <v>47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9.0137450000000001</v>
      </c>
      <c r="H2278">
        <v>9.0137450000000001</v>
      </c>
      <c r="I2278">
        <v>70.117500000000007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12598</v>
      </c>
      <c r="P2278" t="s">
        <v>58</v>
      </c>
      <c r="Q2278" t="s">
        <v>60</v>
      </c>
      <c r="R2278" t="s">
        <v>66</v>
      </c>
    </row>
    <row r="2279" spans="1:18" x14ac:dyDescent="0.25">
      <c r="A2279" t="s">
        <v>30</v>
      </c>
      <c r="B2279" t="s">
        <v>36</v>
      </c>
      <c r="C2279" t="s">
        <v>47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0.1574622</v>
      </c>
      <c r="H2279">
        <v>0.1574622</v>
      </c>
      <c r="I2279">
        <v>70.165899999999993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21671</v>
      </c>
      <c r="P2279" t="s">
        <v>58</v>
      </c>
      <c r="Q2279" t="s">
        <v>60</v>
      </c>
    </row>
    <row r="2280" spans="1:18" x14ac:dyDescent="0.25">
      <c r="A2280" t="s">
        <v>28</v>
      </c>
      <c r="B2280" t="s">
        <v>36</v>
      </c>
      <c r="C2280" t="s">
        <v>47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0.67056970000000005</v>
      </c>
      <c r="H2280">
        <v>0.67056970000000005</v>
      </c>
      <c r="I2280">
        <v>70.165899999999993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21671</v>
      </c>
      <c r="P2280" t="s">
        <v>58</v>
      </c>
      <c r="Q2280" t="s">
        <v>60</v>
      </c>
    </row>
    <row r="2281" spans="1:18" x14ac:dyDescent="0.25">
      <c r="A2281" t="s">
        <v>29</v>
      </c>
      <c r="B2281" t="s">
        <v>36</v>
      </c>
      <c r="C2281" t="s">
        <v>47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0.56081800000000004</v>
      </c>
      <c r="H2281">
        <v>0.56081800000000004</v>
      </c>
      <c r="I2281">
        <v>70.165899999999993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21671</v>
      </c>
      <c r="P2281" t="s">
        <v>58</v>
      </c>
      <c r="Q2281" t="s">
        <v>60</v>
      </c>
    </row>
    <row r="2282" spans="1:18" x14ac:dyDescent="0.25">
      <c r="A2282" t="s">
        <v>43</v>
      </c>
      <c r="B2282" t="s">
        <v>36</v>
      </c>
      <c r="C2282" t="s">
        <v>47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14.53191</v>
      </c>
      <c r="H2282">
        <v>14.53192</v>
      </c>
      <c r="I2282">
        <v>70.165899999999993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21671</v>
      </c>
      <c r="P2282" t="s">
        <v>58</v>
      </c>
      <c r="Q2282" t="s">
        <v>60</v>
      </c>
    </row>
    <row r="2283" spans="1:18" x14ac:dyDescent="0.25">
      <c r="A2283" t="s">
        <v>30</v>
      </c>
      <c r="B2283" t="s">
        <v>36</v>
      </c>
      <c r="C2283" t="s">
        <v>37</v>
      </c>
      <c r="D2283" t="s">
        <v>57</v>
      </c>
      <c r="E2283">
        <v>4</v>
      </c>
      <c r="F2283" t="str">
        <f t="shared" si="35"/>
        <v>Average Per Ton1-in-2August Typical Event Day100% Cycling4</v>
      </c>
      <c r="G2283">
        <v>0.1222679</v>
      </c>
      <c r="H2283">
        <v>0.1222679</v>
      </c>
      <c r="I2283">
        <v>65.546499999999995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9073</v>
      </c>
      <c r="P2283" t="s">
        <v>58</v>
      </c>
      <c r="Q2283" t="s">
        <v>60</v>
      </c>
      <c r="R2283" t="s">
        <v>66</v>
      </c>
    </row>
    <row r="2284" spans="1:18" x14ac:dyDescent="0.25">
      <c r="A2284" t="s">
        <v>28</v>
      </c>
      <c r="B2284" t="s">
        <v>36</v>
      </c>
      <c r="C2284" t="s">
        <v>37</v>
      </c>
      <c r="D2284" t="s">
        <v>57</v>
      </c>
      <c r="E2284">
        <v>4</v>
      </c>
      <c r="F2284" t="str">
        <f t="shared" si="35"/>
        <v>Average Per Premise1-in-2August Typical Event Day100% Cycling4</v>
      </c>
      <c r="G2284">
        <v>0.54903029999999997</v>
      </c>
      <c r="H2284">
        <v>0.54903029999999997</v>
      </c>
      <c r="I2284">
        <v>65.546499999999995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9073</v>
      </c>
      <c r="P2284" t="s">
        <v>58</v>
      </c>
      <c r="Q2284" t="s">
        <v>60</v>
      </c>
      <c r="R2284" t="s">
        <v>66</v>
      </c>
    </row>
    <row r="2285" spans="1:18" x14ac:dyDescent="0.25">
      <c r="A2285" t="s">
        <v>29</v>
      </c>
      <c r="B2285" t="s">
        <v>36</v>
      </c>
      <c r="C2285" t="s">
        <v>37</v>
      </c>
      <c r="D2285" t="s">
        <v>57</v>
      </c>
      <c r="E2285">
        <v>4</v>
      </c>
      <c r="F2285" t="str">
        <f t="shared" si="35"/>
        <v>Average Per Device1-in-2August Typical Event Day100% Cycling4</v>
      </c>
      <c r="G2285">
        <v>0.44436680000000001</v>
      </c>
      <c r="H2285">
        <v>0.44436680000000001</v>
      </c>
      <c r="I2285">
        <v>65.546499999999995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9073</v>
      </c>
      <c r="P2285" t="s">
        <v>58</v>
      </c>
      <c r="Q2285" t="s">
        <v>60</v>
      </c>
      <c r="R2285" t="s">
        <v>66</v>
      </c>
    </row>
    <row r="2286" spans="1:18" x14ac:dyDescent="0.25">
      <c r="A2286" t="s">
        <v>43</v>
      </c>
      <c r="B2286" t="s">
        <v>36</v>
      </c>
      <c r="C2286" t="s">
        <v>37</v>
      </c>
      <c r="D2286" t="s">
        <v>57</v>
      </c>
      <c r="E2286">
        <v>4</v>
      </c>
      <c r="F2286" t="str">
        <f t="shared" si="35"/>
        <v>Aggregate1-in-2August Typical Event Day100% Cycling4</v>
      </c>
      <c r="G2286">
        <v>4.9813520000000002</v>
      </c>
      <c r="H2286">
        <v>4.9813520000000002</v>
      </c>
      <c r="I2286">
        <v>65.546499999999995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9073</v>
      </c>
      <c r="P2286" t="s">
        <v>58</v>
      </c>
      <c r="Q2286" t="s">
        <v>60</v>
      </c>
      <c r="R2286" t="s">
        <v>66</v>
      </c>
    </row>
    <row r="2287" spans="1:18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0.16720109999999999</v>
      </c>
      <c r="H2287">
        <v>0.16720109999999999</v>
      </c>
      <c r="I2287">
        <v>65.275400000000005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12598</v>
      </c>
      <c r="P2287" t="s">
        <v>58</v>
      </c>
      <c r="Q2287" t="s">
        <v>60</v>
      </c>
      <c r="R2287" t="s">
        <v>66</v>
      </c>
    </row>
    <row r="2288" spans="1:18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0.68413380000000001</v>
      </c>
      <c r="H2288">
        <v>0.68413369999999996</v>
      </c>
      <c r="I2288">
        <v>65.275400000000005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12598</v>
      </c>
      <c r="P2288" t="s">
        <v>58</v>
      </c>
      <c r="Q2288" t="s">
        <v>60</v>
      </c>
      <c r="R2288" t="s">
        <v>66</v>
      </c>
    </row>
    <row r="2289" spans="1:18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0.58622750000000001</v>
      </c>
      <c r="H2289">
        <v>0.58622750000000001</v>
      </c>
      <c r="I2289">
        <v>65.275400000000005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12598</v>
      </c>
      <c r="P2289" t="s">
        <v>58</v>
      </c>
      <c r="Q2289" t="s">
        <v>60</v>
      </c>
      <c r="R2289" t="s">
        <v>66</v>
      </c>
    </row>
    <row r="2290" spans="1:18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8.6187170000000002</v>
      </c>
      <c r="H2290">
        <v>8.6187170000000002</v>
      </c>
      <c r="I2290">
        <v>65.275400000000005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12598</v>
      </c>
      <c r="P2290" t="s">
        <v>58</v>
      </c>
      <c r="Q2290" t="s">
        <v>60</v>
      </c>
      <c r="R2290" t="s">
        <v>66</v>
      </c>
    </row>
    <row r="2291" spans="1:18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0.14838760000000001</v>
      </c>
      <c r="H2291">
        <v>0.14838760000000001</v>
      </c>
      <c r="I2291">
        <v>65.388900000000007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21671</v>
      </c>
      <c r="P2291" t="s">
        <v>58</v>
      </c>
      <c r="Q2291" t="s">
        <v>60</v>
      </c>
    </row>
    <row r="2292" spans="1:18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0.6319245</v>
      </c>
      <c r="H2292">
        <v>0.6319245</v>
      </c>
      <c r="I2292">
        <v>65.388900000000007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21671</v>
      </c>
      <c r="P2292" t="s">
        <v>58</v>
      </c>
      <c r="Q2292" t="s">
        <v>60</v>
      </c>
    </row>
    <row r="2293" spans="1:18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0.52849780000000002</v>
      </c>
      <c r="H2293">
        <v>0.52849780000000002</v>
      </c>
      <c r="I2293">
        <v>65.388900000000007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21671</v>
      </c>
      <c r="P2293" t="s">
        <v>58</v>
      </c>
      <c r="Q2293" t="s">
        <v>60</v>
      </c>
    </row>
    <row r="2294" spans="1:18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13.69444</v>
      </c>
      <c r="H2294">
        <v>13.69444</v>
      </c>
      <c r="I2294">
        <v>65.388900000000007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21671</v>
      </c>
      <c r="P2294" t="s">
        <v>58</v>
      </c>
      <c r="Q2294" t="s">
        <v>60</v>
      </c>
    </row>
    <row r="2295" spans="1:18" x14ac:dyDescent="0.25">
      <c r="A2295" t="s">
        <v>30</v>
      </c>
      <c r="B2295" t="s">
        <v>36</v>
      </c>
      <c r="C2295" t="s">
        <v>48</v>
      </c>
      <c r="D2295" t="s">
        <v>57</v>
      </c>
      <c r="E2295">
        <v>4</v>
      </c>
      <c r="F2295" t="str">
        <f t="shared" si="35"/>
        <v>Average Per Ton1-in-2July Monthly System Peak Day100% Cycling4</v>
      </c>
      <c r="G2295">
        <v>0.120861</v>
      </c>
      <c r="H2295">
        <v>0.120861</v>
      </c>
      <c r="I2295">
        <v>66.672499999999999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9073</v>
      </c>
      <c r="P2295" t="s">
        <v>58</v>
      </c>
      <c r="Q2295" t="s">
        <v>60</v>
      </c>
      <c r="R2295" t="s">
        <v>67</v>
      </c>
    </row>
    <row r="2296" spans="1:18" x14ac:dyDescent="0.25">
      <c r="A2296" t="s">
        <v>28</v>
      </c>
      <c r="B2296" t="s">
        <v>36</v>
      </c>
      <c r="C2296" t="s">
        <v>48</v>
      </c>
      <c r="D2296" t="s">
        <v>57</v>
      </c>
      <c r="E2296">
        <v>4</v>
      </c>
      <c r="F2296" t="str">
        <f t="shared" si="35"/>
        <v>Average Per Premise1-in-2July Monthly System Peak Day100% Cycling4</v>
      </c>
      <c r="G2296">
        <v>0.54271290000000005</v>
      </c>
      <c r="H2296">
        <v>0.54271290000000005</v>
      </c>
      <c r="I2296">
        <v>66.672499999999999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9073</v>
      </c>
      <c r="P2296" t="s">
        <v>58</v>
      </c>
      <c r="Q2296" t="s">
        <v>60</v>
      </c>
      <c r="R2296" t="s">
        <v>67</v>
      </c>
    </row>
    <row r="2297" spans="1:18" x14ac:dyDescent="0.25">
      <c r="A2297" t="s">
        <v>29</v>
      </c>
      <c r="B2297" t="s">
        <v>36</v>
      </c>
      <c r="C2297" t="s">
        <v>48</v>
      </c>
      <c r="D2297" t="s">
        <v>57</v>
      </c>
      <c r="E2297">
        <v>4</v>
      </c>
      <c r="F2297" t="str">
        <f t="shared" si="35"/>
        <v>Average Per Device1-in-2July Monthly System Peak Day100% Cycling4</v>
      </c>
      <c r="G2297">
        <v>0.43925370000000002</v>
      </c>
      <c r="H2297">
        <v>0.43925370000000002</v>
      </c>
      <c r="I2297">
        <v>66.672499999999999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9073</v>
      </c>
      <c r="P2297" t="s">
        <v>58</v>
      </c>
      <c r="Q2297" t="s">
        <v>60</v>
      </c>
      <c r="R2297" t="s">
        <v>67</v>
      </c>
    </row>
    <row r="2298" spans="1:18" x14ac:dyDescent="0.25">
      <c r="A2298" t="s">
        <v>43</v>
      </c>
      <c r="B2298" t="s">
        <v>36</v>
      </c>
      <c r="C2298" t="s">
        <v>48</v>
      </c>
      <c r="D2298" t="s">
        <v>57</v>
      </c>
      <c r="E2298">
        <v>4</v>
      </c>
      <c r="F2298" t="str">
        <f t="shared" si="35"/>
        <v>Aggregate1-in-2July Monthly System Peak Day100% Cycling4</v>
      </c>
      <c r="G2298">
        <v>4.9240339999999998</v>
      </c>
      <c r="H2298">
        <v>4.9240339999999998</v>
      </c>
      <c r="I2298">
        <v>66.672499999999999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9073</v>
      </c>
      <c r="P2298" t="s">
        <v>58</v>
      </c>
      <c r="Q2298" t="s">
        <v>60</v>
      </c>
      <c r="R2298" t="s">
        <v>67</v>
      </c>
    </row>
    <row r="2299" spans="1:18" x14ac:dyDescent="0.25">
      <c r="A2299" t="s">
        <v>30</v>
      </c>
      <c r="B2299" t="s">
        <v>36</v>
      </c>
      <c r="C2299" t="s">
        <v>48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0.1665799</v>
      </c>
      <c r="H2299">
        <v>0.1665799</v>
      </c>
      <c r="I2299">
        <v>66.587000000000003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12598</v>
      </c>
      <c r="P2299" t="s">
        <v>58</v>
      </c>
      <c r="Q2299" t="s">
        <v>60</v>
      </c>
      <c r="R2299" t="s">
        <v>67</v>
      </c>
    </row>
    <row r="2300" spans="1:18" x14ac:dyDescent="0.25">
      <c r="A2300" t="s">
        <v>28</v>
      </c>
      <c r="B2300" t="s">
        <v>36</v>
      </c>
      <c r="C2300" t="s">
        <v>48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0.68159199999999998</v>
      </c>
      <c r="H2300">
        <v>0.68159199999999998</v>
      </c>
      <c r="I2300">
        <v>66.587000000000003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12598</v>
      </c>
      <c r="P2300" t="s">
        <v>58</v>
      </c>
      <c r="Q2300" t="s">
        <v>60</v>
      </c>
      <c r="R2300" t="s">
        <v>67</v>
      </c>
    </row>
    <row r="2301" spans="1:18" x14ac:dyDescent="0.25">
      <c r="A2301" t="s">
        <v>29</v>
      </c>
      <c r="B2301" t="s">
        <v>36</v>
      </c>
      <c r="C2301" t="s">
        <v>48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0.5840495</v>
      </c>
      <c r="H2301">
        <v>0.5840495</v>
      </c>
      <c r="I2301">
        <v>66.587000000000003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12598</v>
      </c>
      <c r="P2301" t="s">
        <v>58</v>
      </c>
      <c r="Q2301" t="s">
        <v>60</v>
      </c>
      <c r="R2301" t="s">
        <v>67</v>
      </c>
    </row>
    <row r="2302" spans="1:18" x14ac:dyDescent="0.25">
      <c r="A2302" t="s">
        <v>43</v>
      </c>
      <c r="B2302" t="s">
        <v>36</v>
      </c>
      <c r="C2302" t="s">
        <v>48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8.5866959999999999</v>
      </c>
      <c r="H2302">
        <v>8.5866959999999999</v>
      </c>
      <c r="I2302">
        <v>66.587000000000003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12598</v>
      </c>
      <c r="P2302" t="s">
        <v>58</v>
      </c>
      <c r="Q2302" t="s">
        <v>60</v>
      </c>
      <c r="R2302" t="s">
        <v>67</v>
      </c>
    </row>
    <row r="2303" spans="1:18" x14ac:dyDescent="0.25">
      <c r="A2303" t="s">
        <v>30</v>
      </c>
      <c r="B2303" t="s">
        <v>36</v>
      </c>
      <c r="C2303" t="s">
        <v>48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0.1474374</v>
      </c>
      <c r="H2303">
        <v>0.1474374</v>
      </c>
      <c r="I2303">
        <v>66.622799999999998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21671</v>
      </c>
      <c r="P2303" t="s">
        <v>58</v>
      </c>
      <c r="Q2303" t="s">
        <v>60</v>
      </c>
    </row>
    <row r="2304" spans="1:18" x14ac:dyDescent="0.25">
      <c r="A2304" t="s">
        <v>28</v>
      </c>
      <c r="B2304" t="s">
        <v>36</v>
      </c>
      <c r="C2304" t="s">
        <v>48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0.62787820000000005</v>
      </c>
      <c r="H2304">
        <v>0.62787820000000005</v>
      </c>
      <c r="I2304">
        <v>66.622799999999998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21671</v>
      </c>
      <c r="P2304" t="s">
        <v>58</v>
      </c>
      <c r="Q2304" t="s">
        <v>60</v>
      </c>
    </row>
    <row r="2305" spans="1:18" x14ac:dyDescent="0.25">
      <c r="A2305" t="s">
        <v>29</v>
      </c>
      <c r="B2305" t="s">
        <v>36</v>
      </c>
      <c r="C2305" t="s">
        <v>48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0.52511379999999996</v>
      </c>
      <c r="H2305">
        <v>0.52511370000000002</v>
      </c>
      <c r="I2305">
        <v>66.622799999999998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21671</v>
      </c>
      <c r="P2305" t="s">
        <v>58</v>
      </c>
      <c r="Q2305" t="s">
        <v>60</v>
      </c>
    </row>
    <row r="2306" spans="1:18" x14ac:dyDescent="0.25">
      <c r="A2306" t="s">
        <v>43</v>
      </c>
      <c r="B2306" t="s">
        <v>36</v>
      </c>
      <c r="C2306" t="s">
        <v>48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13.60675</v>
      </c>
      <c r="H2306">
        <v>13.60675</v>
      </c>
      <c r="I2306">
        <v>66.622799999999998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21671</v>
      </c>
      <c r="P2306" t="s">
        <v>58</v>
      </c>
      <c r="Q2306" t="s">
        <v>60</v>
      </c>
    </row>
    <row r="2307" spans="1:18" x14ac:dyDescent="0.25">
      <c r="A2307" t="s">
        <v>30</v>
      </c>
      <c r="B2307" t="s">
        <v>36</v>
      </c>
      <c r="C2307" t="s">
        <v>49</v>
      </c>
      <c r="D2307" t="s">
        <v>57</v>
      </c>
      <c r="E2307">
        <v>4</v>
      </c>
      <c r="F2307" t="str">
        <f t="shared" ref="F2307:F2370" si="36">CONCATENATE(A2307,B2307,C2307,D2307,E2307)</f>
        <v>Average Per Ton1-in-2June Monthly System Peak Day100% Cycling4</v>
      </c>
      <c r="G2307">
        <v>9.6500600000000006E-2</v>
      </c>
      <c r="H2307">
        <v>9.6500600000000006E-2</v>
      </c>
      <c r="I2307">
        <v>60.724699999999999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9073</v>
      </c>
      <c r="P2307" t="s">
        <v>58</v>
      </c>
      <c r="Q2307" t="s">
        <v>60</v>
      </c>
      <c r="R2307" t="s">
        <v>68</v>
      </c>
    </row>
    <row r="2308" spans="1:18" x14ac:dyDescent="0.25">
      <c r="A2308" t="s">
        <v>28</v>
      </c>
      <c r="B2308" t="s">
        <v>36</v>
      </c>
      <c r="C2308" t="s">
        <v>49</v>
      </c>
      <c r="D2308" t="s">
        <v>57</v>
      </c>
      <c r="E2308">
        <v>4</v>
      </c>
      <c r="F2308" t="str">
        <f t="shared" si="36"/>
        <v>Average Per Premise1-in-2June Monthly System Peak Day100% Cycling4</v>
      </c>
      <c r="G2308">
        <v>0.43332540000000003</v>
      </c>
      <c r="H2308">
        <v>0.43332540000000003</v>
      </c>
      <c r="I2308">
        <v>60.724699999999999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9073</v>
      </c>
      <c r="P2308" t="s">
        <v>58</v>
      </c>
      <c r="Q2308" t="s">
        <v>60</v>
      </c>
      <c r="R2308" t="s">
        <v>68</v>
      </c>
    </row>
    <row r="2309" spans="1:18" x14ac:dyDescent="0.25">
      <c r="A2309" t="s">
        <v>29</v>
      </c>
      <c r="B2309" t="s">
        <v>36</v>
      </c>
      <c r="C2309" t="s">
        <v>49</v>
      </c>
      <c r="D2309" t="s">
        <v>57</v>
      </c>
      <c r="E2309">
        <v>4</v>
      </c>
      <c r="F2309" t="str">
        <f t="shared" si="36"/>
        <v>Average Per Device1-in-2June Monthly System Peak Day100% Cycling4</v>
      </c>
      <c r="G2309">
        <v>0.35071910000000001</v>
      </c>
      <c r="H2309">
        <v>0.35071910000000001</v>
      </c>
      <c r="I2309">
        <v>60.724699999999999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9073</v>
      </c>
      <c r="P2309" t="s">
        <v>58</v>
      </c>
      <c r="Q2309" t="s">
        <v>60</v>
      </c>
      <c r="R2309" t="s">
        <v>68</v>
      </c>
    </row>
    <row r="2310" spans="1:18" x14ac:dyDescent="0.25">
      <c r="A2310" t="s">
        <v>43</v>
      </c>
      <c r="B2310" t="s">
        <v>36</v>
      </c>
      <c r="C2310" t="s">
        <v>49</v>
      </c>
      <c r="D2310" t="s">
        <v>57</v>
      </c>
      <c r="E2310">
        <v>4</v>
      </c>
      <c r="F2310" t="str">
        <f t="shared" si="36"/>
        <v>Aggregate1-in-2June Monthly System Peak Day100% Cycling4</v>
      </c>
      <c r="G2310">
        <v>3.9315609999999999</v>
      </c>
      <c r="H2310">
        <v>3.9315609999999999</v>
      </c>
      <c r="I2310">
        <v>60.724699999999999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9073</v>
      </c>
      <c r="P2310" t="s">
        <v>58</v>
      </c>
      <c r="Q2310" t="s">
        <v>60</v>
      </c>
      <c r="R2310" t="s">
        <v>68</v>
      </c>
    </row>
    <row r="2311" spans="1:18" x14ac:dyDescent="0.25">
      <c r="A2311" t="s">
        <v>30</v>
      </c>
      <c r="B2311" t="s">
        <v>36</v>
      </c>
      <c r="C2311" t="s">
        <v>49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0.14778720000000001</v>
      </c>
      <c r="H2311">
        <v>0.14778720000000001</v>
      </c>
      <c r="I2311">
        <v>60.241300000000003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12598</v>
      </c>
      <c r="P2311" t="s">
        <v>58</v>
      </c>
      <c r="Q2311" t="s">
        <v>60</v>
      </c>
      <c r="R2311" t="s">
        <v>68</v>
      </c>
    </row>
    <row r="2312" spans="1:18" x14ac:dyDescent="0.25">
      <c r="A2312" t="s">
        <v>28</v>
      </c>
      <c r="B2312" t="s">
        <v>36</v>
      </c>
      <c r="C2312" t="s">
        <v>49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0.60469799999999996</v>
      </c>
      <c r="H2312">
        <v>0.60469799999999996</v>
      </c>
      <c r="I2312">
        <v>60.241300000000003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12598</v>
      </c>
      <c r="P2312" t="s">
        <v>58</v>
      </c>
      <c r="Q2312" t="s">
        <v>60</v>
      </c>
      <c r="R2312" t="s">
        <v>68</v>
      </c>
    </row>
    <row r="2313" spans="1:18" x14ac:dyDescent="0.25">
      <c r="A2313" t="s">
        <v>29</v>
      </c>
      <c r="B2313" t="s">
        <v>36</v>
      </c>
      <c r="C2313" t="s">
        <v>49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0.51815979999999995</v>
      </c>
      <c r="H2313">
        <v>0.51815979999999995</v>
      </c>
      <c r="I2313">
        <v>60.241300000000003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12598</v>
      </c>
      <c r="P2313" t="s">
        <v>58</v>
      </c>
      <c r="Q2313" t="s">
        <v>60</v>
      </c>
      <c r="R2313" t="s">
        <v>68</v>
      </c>
    </row>
    <row r="2314" spans="1:18" x14ac:dyDescent="0.25">
      <c r="A2314" t="s">
        <v>43</v>
      </c>
      <c r="B2314" t="s">
        <v>36</v>
      </c>
      <c r="C2314" t="s">
        <v>49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7.617985</v>
      </c>
      <c r="H2314">
        <v>7.6179860000000001</v>
      </c>
      <c r="I2314">
        <v>60.241300000000003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12598</v>
      </c>
      <c r="P2314" t="s">
        <v>58</v>
      </c>
      <c r="Q2314" t="s">
        <v>60</v>
      </c>
      <c r="R2314" t="s">
        <v>68</v>
      </c>
    </row>
    <row r="2315" spans="1:18" x14ac:dyDescent="0.25">
      <c r="A2315" t="s">
        <v>30</v>
      </c>
      <c r="B2315" t="s">
        <v>36</v>
      </c>
      <c r="C2315" t="s">
        <v>49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0.1263135</v>
      </c>
      <c r="H2315">
        <v>0.1263135</v>
      </c>
      <c r="I2315">
        <v>60.4437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21671</v>
      </c>
      <c r="P2315" t="s">
        <v>58</v>
      </c>
      <c r="Q2315" t="s">
        <v>60</v>
      </c>
    </row>
    <row r="2316" spans="1:18" x14ac:dyDescent="0.25">
      <c r="A2316" t="s">
        <v>28</v>
      </c>
      <c r="B2316" t="s">
        <v>36</v>
      </c>
      <c r="C2316" t="s">
        <v>49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0.5379197</v>
      </c>
      <c r="H2316">
        <v>0.5379197</v>
      </c>
      <c r="I2316">
        <v>60.4437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21671</v>
      </c>
      <c r="P2316" t="s">
        <v>58</v>
      </c>
      <c r="Q2316" t="s">
        <v>60</v>
      </c>
    </row>
    <row r="2317" spans="1:18" x14ac:dyDescent="0.25">
      <c r="A2317" t="s">
        <v>29</v>
      </c>
      <c r="B2317" t="s">
        <v>36</v>
      </c>
      <c r="C2317" t="s">
        <v>49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0.44987870000000002</v>
      </c>
      <c r="H2317">
        <v>0.44987870000000002</v>
      </c>
      <c r="I2317">
        <v>60.4437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21671</v>
      </c>
      <c r="P2317" t="s">
        <v>58</v>
      </c>
      <c r="Q2317" t="s">
        <v>60</v>
      </c>
    </row>
    <row r="2318" spans="1:18" x14ac:dyDescent="0.25">
      <c r="A2318" t="s">
        <v>43</v>
      </c>
      <c r="B2318" t="s">
        <v>36</v>
      </c>
      <c r="C2318" t="s">
        <v>49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11.657260000000001</v>
      </c>
      <c r="H2318">
        <v>11.657260000000001</v>
      </c>
      <c r="I2318">
        <v>60.4437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21671</v>
      </c>
      <c r="P2318" t="s">
        <v>58</v>
      </c>
      <c r="Q2318" t="s">
        <v>60</v>
      </c>
    </row>
    <row r="2319" spans="1:18" x14ac:dyDescent="0.25">
      <c r="A2319" t="s">
        <v>30</v>
      </c>
      <c r="B2319" t="s">
        <v>36</v>
      </c>
      <c r="C2319" t="s">
        <v>50</v>
      </c>
      <c r="D2319" t="s">
        <v>57</v>
      </c>
      <c r="E2319">
        <v>4</v>
      </c>
      <c r="F2319" t="str">
        <f t="shared" si="36"/>
        <v>Average Per Ton1-in-2May Monthly System Peak Day100% Cycling4</v>
      </c>
      <c r="G2319">
        <v>9.6835400000000002E-2</v>
      </c>
      <c r="H2319">
        <v>9.6835400000000002E-2</v>
      </c>
      <c r="I2319">
        <v>59.284100000000002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9073</v>
      </c>
      <c r="P2319" t="s">
        <v>58</v>
      </c>
      <c r="Q2319" t="s">
        <v>60</v>
      </c>
      <c r="R2319" t="s">
        <v>69</v>
      </c>
    </row>
    <row r="2320" spans="1:18" x14ac:dyDescent="0.25">
      <c r="A2320" t="s">
        <v>28</v>
      </c>
      <c r="B2320" t="s">
        <v>36</v>
      </c>
      <c r="C2320" t="s">
        <v>50</v>
      </c>
      <c r="D2320" t="s">
        <v>57</v>
      </c>
      <c r="E2320">
        <v>4</v>
      </c>
      <c r="F2320" t="str">
        <f t="shared" si="36"/>
        <v>Average Per Premise1-in-2May Monthly System Peak Day100% Cycling4</v>
      </c>
      <c r="G2320">
        <v>0.4348284</v>
      </c>
      <c r="H2320">
        <v>0.4348284</v>
      </c>
      <c r="I2320">
        <v>59.284100000000002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9073</v>
      </c>
      <c r="P2320" t="s">
        <v>58</v>
      </c>
      <c r="Q2320" t="s">
        <v>60</v>
      </c>
      <c r="R2320" t="s">
        <v>69</v>
      </c>
    </row>
    <row r="2321" spans="1:18" x14ac:dyDescent="0.25">
      <c r="A2321" t="s">
        <v>29</v>
      </c>
      <c r="B2321" t="s">
        <v>36</v>
      </c>
      <c r="C2321" t="s">
        <v>50</v>
      </c>
      <c r="D2321" t="s">
        <v>57</v>
      </c>
      <c r="E2321">
        <v>4</v>
      </c>
      <c r="F2321" t="str">
        <f t="shared" si="36"/>
        <v>Average Per Device1-in-2May Monthly System Peak Day100% Cycling4</v>
      </c>
      <c r="G2321">
        <v>0.35193560000000002</v>
      </c>
      <c r="H2321">
        <v>0.35193560000000002</v>
      </c>
      <c r="I2321">
        <v>59.284100000000002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9073</v>
      </c>
      <c r="P2321" t="s">
        <v>58</v>
      </c>
      <c r="Q2321" t="s">
        <v>60</v>
      </c>
      <c r="R2321" t="s">
        <v>69</v>
      </c>
    </row>
    <row r="2322" spans="1:18" x14ac:dyDescent="0.25">
      <c r="A2322" t="s">
        <v>43</v>
      </c>
      <c r="B2322" t="s">
        <v>36</v>
      </c>
      <c r="C2322" t="s">
        <v>50</v>
      </c>
      <c r="D2322" t="s">
        <v>57</v>
      </c>
      <c r="E2322">
        <v>4</v>
      </c>
      <c r="F2322" t="str">
        <f t="shared" si="36"/>
        <v>Aggregate1-in-2May Monthly System Peak Day100% Cycling4</v>
      </c>
      <c r="G2322">
        <v>3.945198</v>
      </c>
      <c r="H2322">
        <v>3.945198</v>
      </c>
      <c r="I2322">
        <v>59.284100000000002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9073</v>
      </c>
      <c r="P2322" t="s">
        <v>58</v>
      </c>
      <c r="Q2322" t="s">
        <v>60</v>
      </c>
      <c r="R2322" t="s">
        <v>69</v>
      </c>
    </row>
    <row r="2323" spans="1:18" x14ac:dyDescent="0.25">
      <c r="A2323" t="s">
        <v>30</v>
      </c>
      <c r="B2323" t="s">
        <v>36</v>
      </c>
      <c r="C2323" t="s">
        <v>50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0.14863009999999999</v>
      </c>
      <c r="H2323">
        <v>0.14863009999999999</v>
      </c>
      <c r="I2323">
        <v>58.7712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12598</v>
      </c>
      <c r="P2323" t="s">
        <v>58</v>
      </c>
      <c r="Q2323" t="s">
        <v>60</v>
      </c>
      <c r="R2323" t="s">
        <v>69</v>
      </c>
    </row>
    <row r="2324" spans="1:18" x14ac:dyDescent="0.25">
      <c r="A2324" t="s">
        <v>28</v>
      </c>
      <c r="B2324" t="s">
        <v>36</v>
      </c>
      <c r="C2324" t="s">
        <v>50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0.60814690000000005</v>
      </c>
      <c r="H2324">
        <v>0.60814690000000005</v>
      </c>
      <c r="I2324">
        <v>58.7712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12598</v>
      </c>
      <c r="P2324" t="s">
        <v>58</v>
      </c>
      <c r="Q2324" t="s">
        <v>60</v>
      </c>
      <c r="R2324" t="s">
        <v>69</v>
      </c>
    </row>
    <row r="2325" spans="1:18" x14ac:dyDescent="0.25">
      <c r="A2325" t="s">
        <v>29</v>
      </c>
      <c r="B2325" t="s">
        <v>36</v>
      </c>
      <c r="C2325" t="s">
        <v>50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0.52111510000000005</v>
      </c>
      <c r="H2325">
        <v>0.52111510000000005</v>
      </c>
      <c r="I2325">
        <v>58.7712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12598</v>
      </c>
      <c r="P2325" t="s">
        <v>58</v>
      </c>
      <c r="Q2325" t="s">
        <v>60</v>
      </c>
      <c r="R2325" t="s">
        <v>69</v>
      </c>
    </row>
    <row r="2326" spans="1:18" x14ac:dyDescent="0.25">
      <c r="A2326" t="s">
        <v>43</v>
      </c>
      <c r="B2326" t="s">
        <v>36</v>
      </c>
      <c r="C2326" t="s">
        <v>50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7.661435</v>
      </c>
      <c r="H2326">
        <v>7.661435</v>
      </c>
      <c r="I2326">
        <v>58.7712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12598</v>
      </c>
      <c r="P2326" t="s">
        <v>58</v>
      </c>
      <c r="Q2326" t="s">
        <v>60</v>
      </c>
      <c r="R2326" t="s">
        <v>69</v>
      </c>
    </row>
    <row r="2327" spans="1:18" x14ac:dyDescent="0.25">
      <c r="A2327" t="s">
        <v>30</v>
      </c>
      <c r="B2327" t="s">
        <v>36</v>
      </c>
      <c r="C2327" t="s">
        <v>50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0.12694359999999999</v>
      </c>
      <c r="H2327">
        <v>0.12694359999999999</v>
      </c>
      <c r="I2327">
        <v>58.985999999999997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21671</v>
      </c>
      <c r="P2327" t="s">
        <v>58</v>
      </c>
      <c r="Q2327" t="s">
        <v>60</v>
      </c>
    </row>
    <row r="2328" spans="1:18" x14ac:dyDescent="0.25">
      <c r="A2328" t="s">
        <v>28</v>
      </c>
      <c r="B2328" t="s">
        <v>36</v>
      </c>
      <c r="C2328" t="s">
        <v>50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0.54060319999999995</v>
      </c>
      <c r="H2328">
        <v>0.54060319999999995</v>
      </c>
      <c r="I2328">
        <v>58.985999999999997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21671</v>
      </c>
      <c r="P2328" t="s">
        <v>58</v>
      </c>
      <c r="Q2328" t="s">
        <v>60</v>
      </c>
    </row>
    <row r="2329" spans="1:18" x14ac:dyDescent="0.25">
      <c r="A2329" t="s">
        <v>29</v>
      </c>
      <c r="B2329" t="s">
        <v>36</v>
      </c>
      <c r="C2329" t="s">
        <v>50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0.452123</v>
      </c>
      <c r="H2329">
        <v>0.452123</v>
      </c>
      <c r="I2329">
        <v>58.985999999999997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21671</v>
      </c>
      <c r="P2329" t="s">
        <v>58</v>
      </c>
      <c r="Q2329" t="s">
        <v>60</v>
      </c>
    </row>
    <row r="2330" spans="1:18" x14ac:dyDescent="0.25">
      <c r="A2330" t="s">
        <v>43</v>
      </c>
      <c r="B2330" t="s">
        <v>36</v>
      </c>
      <c r="C2330" t="s">
        <v>50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11.71541</v>
      </c>
      <c r="H2330">
        <v>11.71541</v>
      </c>
      <c r="I2330">
        <v>58.985999999999997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21671</v>
      </c>
      <c r="P2330" t="s">
        <v>58</v>
      </c>
      <c r="Q2330" t="s">
        <v>60</v>
      </c>
    </row>
    <row r="2331" spans="1:18" x14ac:dyDescent="0.25">
      <c r="A2331" t="s">
        <v>30</v>
      </c>
      <c r="B2331" t="s">
        <v>36</v>
      </c>
      <c r="C2331" t="s">
        <v>51</v>
      </c>
      <c r="D2331" t="s">
        <v>57</v>
      </c>
      <c r="E2331">
        <v>4</v>
      </c>
      <c r="F2331" t="str">
        <f t="shared" si="36"/>
        <v>Average Per Ton1-in-2October Monthly System Peak Day100% Cycling4</v>
      </c>
      <c r="G2331">
        <v>0.1134955</v>
      </c>
      <c r="H2331">
        <v>0.1134955</v>
      </c>
      <c r="I2331">
        <v>62.218899999999998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9073</v>
      </c>
      <c r="P2331" t="s">
        <v>58</v>
      </c>
      <c r="Q2331" t="s">
        <v>60</v>
      </c>
      <c r="R2331" t="s">
        <v>70</v>
      </c>
    </row>
    <row r="2332" spans="1:18" x14ac:dyDescent="0.25">
      <c r="A2332" t="s">
        <v>28</v>
      </c>
      <c r="B2332" t="s">
        <v>36</v>
      </c>
      <c r="C2332" t="s">
        <v>51</v>
      </c>
      <c r="D2332" t="s">
        <v>57</v>
      </c>
      <c r="E2332">
        <v>4</v>
      </c>
      <c r="F2332" t="str">
        <f t="shared" si="36"/>
        <v>Average Per Premise1-in-2October Monthly System Peak Day100% Cycling4</v>
      </c>
      <c r="G2332">
        <v>0.50963919999999996</v>
      </c>
      <c r="H2332">
        <v>0.50963910000000001</v>
      </c>
      <c r="I2332">
        <v>62.218899999999998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9073</v>
      </c>
      <c r="P2332" t="s">
        <v>58</v>
      </c>
      <c r="Q2332" t="s">
        <v>60</v>
      </c>
      <c r="R2332" t="s">
        <v>70</v>
      </c>
    </row>
    <row r="2333" spans="1:18" x14ac:dyDescent="0.25">
      <c r="A2333" t="s">
        <v>29</v>
      </c>
      <c r="B2333" t="s">
        <v>36</v>
      </c>
      <c r="C2333" t="s">
        <v>51</v>
      </c>
      <c r="D2333" t="s">
        <v>57</v>
      </c>
      <c r="E2333">
        <v>4</v>
      </c>
      <c r="F2333" t="str">
        <f t="shared" si="36"/>
        <v>Average Per Device1-in-2October Monthly System Peak Day100% Cycling4</v>
      </c>
      <c r="G2333">
        <v>0.41248489999999999</v>
      </c>
      <c r="H2333">
        <v>0.41248489999999999</v>
      </c>
      <c r="I2333">
        <v>62.218899999999998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9073</v>
      </c>
      <c r="P2333" t="s">
        <v>58</v>
      </c>
      <c r="Q2333" t="s">
        <v>60</v>
      </c>
      <c r="R2333" t="s">
        <v>70</v>
      </c>
    </row>
    <row r="2334" spans="1:18" x14ac:dyDescent="0.25">
      <c r="A2334" t="s">
        <v>43</v>
      </c>
      <c r="B2334" t="s">
        <v>36</v>
      </c>
      <c r="C2334" t="s">
        <v>51</v>
      </c>
      <c r="D2334" t="s">
        <v>57</v>
      </c>
      <c r="E2334">
        <v>4</v>
      </c>
      <c r="F2334" t="str">
        <f t="shared" si="36"/>
        <v>Aggregate1-in-2October Monthly System Peak Day100% Cycling4</v>
      </c>
      <c r="G2334">
        <v>4.6239559999999997</v>
      </c>
      <c r="H2334">
        <v>4.6239559999999997</v>
      </c>
      <c r="I2334">
        <v>62.218899999999998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9073</v>
      </c>
      <c r="P2334" t="s">
        <v>58</v>
      </c>
      <c r="Q2334" t="s">
        <v>60</v>
      </c>
      <c r="R2334" t="s">
        <v>70</v>
      </c>
    </row>
    <row r="2335" spans="1:18" x14ac:dyDescent="0.25">
      <c r="A2335" t="s">
        <v>30</v>
      </c>
      <c r="B2335" t="s">
        <v>36</v>
      </c>
      <c r="C2335" t="s">
        <v>51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0.1608058</v>
      </c>
      <c r="H2335">
        <v>0.1608058</v>
      </c>
      <c r="I2335">
        <v>61.738399999999999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12598</v>
      </c>
      <c r="P2335" t="s">
        <v>58</v>
      </c>
      <c r="Q2335" t="s">
        <v>60</v>
      </c>
      <c r="R2335" t="s">
        <v>70</v>
      </c>
    </row>
    <row r="2336" spans="1:18" x14ac:dyDescent="0.25">
      <c r="A2336" t="s">
        <v>28</v>
      </c>
      <c r="B2336" t="s">
        <v>36</v>
      </c>
      <c r="C2336" t="s">
        <v>51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0.6579661</v>
      </c>
      <c r="H2336">
        <v>0.6579661</v>
      </c>
      <c r="I2336">
        <v>61.738399999999999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12598</v>
      </c>
      <c r="P2336" t="s">
        <v>58</v>
      </c>
      <c r="Q2336" t="s">
        <v>60</v>
      </c>
      <c r="R2336" t="s">
        <v>70</v>
      </c>
    </row>
    <row r="2337" spans="1:18" x14ac:dyDescent="0.25">
      <c r="A2337" t="s">
        <v>29</v>
      </c>
      <c r="B2337" t="s">
        <v>36</v>
      </c>
      <c r="C2337" t="s">
        <v>51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0.56380470000000005</v>
      </c>
      <c r="H2337">
        <v>0.56380470000000005</v>
      </c>
      <c r="I2337">
        <v>61.738399999999999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12598</v>
      </c>
      <c r="P2337" t="s">
        <v>58</v>
      </c>
      <c r="Q2337" t="s">
        <v>60</v>
      </c>
      <c r="R2337" t="s">
        <v>70</v>
      </c>
    </row>
    <row r="2338" spans="1:18" x14ac:dyDescent="0.25">
      <c r="A2338" t="s">
        <v>43</v>
      </c>
      <c r="B2338" t="s">
        <v>36</v>
      </c>
      <c r="C2338" t="s">
        <v>51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8.2890569999999997</v>
      </c>
      <c r="H2338">
        <v>8.2890569999999997</v>
      </c>
      <c r="I2338">
        <v>61.738399999999999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12598</v>
      </c>
      <c r="P2338" t="s">
        <v>58</v>
      </c>
      <c r="Q2338" t="s">
        <v>60</v>
      </c>
      <c r="R2338" t="s">
        <v>70</v>
      </c>
    </row>
    <row r="2339" spans="1:18" x14ac:dyDescent="0.25">
      <c r="A2339" t="s">
        <v>30</v>
      </c>
      <c r="B2339" t="s">
        <v>36</v>
      </c>
      <c r="C2339" t="s">
        <v>51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0.14099700000000001</v>
      </c>
      <c r="H2339">
        <v>0.14099700000000001</v>
      </c>
      <c r="I2339">
        <v>61.939599999999999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21671</v>
      </c>
      <c r="P2339" t="s">
        <v>58</v>
      </c>
      <c r="Q2339" t="s">
        <v>60</v>
      </c>
    </row>
    <row r="2340" spans="1:18" x14ac:dyDescent="0.25">
      <c r="A2340" t="s">
        <v>28</v>
      </c>
      <c r="B2340" t="s">
        <v>36</v>
      </c>
      <c r="C2340" t="s">
        <v>51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0.60045099999999996</v>
      </c>
      <c r="H2340">
        <v>0.60045099999999996</v>
      </c>
      <c r="I2340">
        <v>61.939599999999999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21671</v>
      </c>
      <c r="P2340" t="s">
        <v>58</v>
      </c>
      <c r="Q2340" t="s">
        <v>60</v>
      </c>
    </row>
    <row r="2341" spans="1:18" x14ac:dyDescent="0.25">
      <c r="A2341" t="s">
        <v>29</v>
      </c>
      <c r="B2341" t="s">
        <v>36</v>
      </c>
      <c r="C2341" t="s">
        <v>51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0.5021755</v>
      </c>
      <c r="H2341">
        <v>0.5021755</v>
      </c>
      <c r="I2341">
        <v>61.939599999999999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21671</v>
      </c>
      <c r="P2341" t="s">
        <v>58</v>
      </c>
      <c r="Q2341" t="s">
        <v>60</v>
      </c>
    </row>
    <row r="2342" spans="1:18" x14ac:dyDescent="0.25">
      <c r="A2342" t="s">
        <v>43</v>
      </c>
      <c r="B2342" t="s">
        <v>36</v>
      </c>
      <c r="C2342" t="s">
        <v>51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13.012370000000001</v>
      </c>
      <c r="H2342">
        <v>13.012370000000001</v>
      </c>
      <c r="I2342">
        <v>61.939599999999999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21671</v>
      </c>
      <c r="P2342" t="s">
        <v>58</v>
      </c>
      <c r="Q2342" t="s">
        <v>60</v>
      </c>
    </row>
    <row r="2343" spans="1:18" x14ac:dyDescent="0.25">
      <c r="A2343" t="s">
        <v>30</v>
      </c>
      <c r="B2343" t="s">
        <v>36</v>
      </c>
      <c r="C2343" t="s">
        <v>52</v>
      </c>
      <c r="D2343" t="s">
        <v>57</v>
      </c>
      <c r="E2343">
        <v>4</v>
      </c>
      <c r="F2343" t="str">
        <f t="shared" si="36"/>
        <v>Average Per Ton1-in-2September Monthly System Peak Day100% Cycling4</v>
      </c>
      <c r="G2343">
        <v>0.13840830000000001</v>
      </c>
      <c r="H2343">
        <v>0.13840830000000001</v>
      </c>
      <c r="I2343">
        <v>64.555499999999995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9073</v>
      </c>
      <c r="P2343" t="s">
        <v>58</v>
      </c>
      <c r="Q2343" t="s">
        <v>60</v>
      </c>
      <c r="R2343" t="s">
        <v>71</v>
      </c>
    </row>
    <row r="2344" spans="1:18" x14ac:dyDescent="0.25">
      <c r="A2344" t="s">
        <v>28</v>
      </c>
      <c r="B2344" t="s">
        <v>36</v>
      </c>
      <c r="C2344" t="s">
        <v>52</v>
      </c>
      <c r="D2344" t="s">
        <v>57</v>
      </c>
      <c r="E2344">
        <v>4</v>
      </c>
      <c r="F2344" t="str">
        <f t="shared" si="36"/>
        <v>Average Per Premise1-in-2September Monthly System Peak Day100% Cycling4</v>
      </c>
      <c r="G2344">
        <v>0.62150709999999998</v>
      </c>
      <c r="H2344">
        <v>0.62150709999999998</v>
      </c>
      <c r="I2344">
        <v>64.555499999999995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9073</v>
      </c>
      <c r="P2344" t="s">
        <v>58</v>
      </c>
      <c r="Q2344" t="s">
        <v>60</v>
      </c>
      <c r="R2344" t="s">
        <v>71</v>
      </c>
    </row>
    <row r="2345" spans="1:18" x14ac:dyDescent="0.25">
      <c r="A2345" t="s">
        <v>29</v>
      </c>
      <c r="B2345" t="s">
        <v>36</v>
      </c>
      <c r="C2345" t="s">
        <v>52</v>
      </c>
      <c r="D2345" t="s">
        <v>57</v>
      </c>
      <c r="E2345">
        <v>4</v>
      </c>
      <c r="F2345" t="str">
        <f t="shared" si="36"/>
        <v>Average Per Device1-in-2September Monthly System Peak Day100% Cycling4</v>
      </c>
      <c r="G2345">
        <v>0.50302720000000001</v>
      </c>
      <c r="H2345">
        <v>0.50302709999999995</v>
      </c>
      <c r="I2345">
        <v>64.555499999999995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9073</v>
      </c>
      <c r="P2345" t="s">
        <v>58</v>
      </c>
      <c r="Q2345" t="s">
        <v>60</v>
      </c>
      <c r="R2345" t="s">
        <v>71</v>
      </c>
    </row>
    <row r="2346" spans="1:18" x14ac:dyDescent="0.25">
      <c r="A2346" t="s">
        <v>43</v>
      </c>
      <c r="B2346" t="s">
        <v>36</v>
      </c>
      <c r="C2346" t="s">
        <v>52</v>
      </c>
      <c r="D2346" t="s">
        <v>57</v>
      </c>
      <c r="E2346">
        <v>4</v>
      </c>
      <c r="F2346" t="str">
        <f t="shared" si="36"/>
        <v>Aggregate1-in-2September Monthly System Peak Day100% Cycling4</v>
      </c>
      <c r="G2346">
        <v>5.6389339999999999</v>
      </c>
      <c r="H2346">
        <v>5.6389339999999999</v>
      </c>
      <c r="I2346">
        <v>64.555499999999995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9073</v>
      </c>
      <c r="P2346" t="s">
        <v>58</v>
      </c>
      <c r="Q2346" t="s">
        <v>60</v>
      </c>
      <c r="R2346" t="s">
        <v>71</v>
      </c>
    </row>
    <row r="2347" spans="1:18" x14ac:dyDescent="0.25">
      <c r="A2347" t="s">
        <v>30</v>
      </c>
      <c r="B2347" t="s">
        <v>36</v>
      </c>
      <c r="C2347" t="s">
        <v>52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0.1795728</v>
      </c>
      <c r="H2347">
        <v>0.1795728</v>
      </c>
      <c r="I2347">
        <v>64.156000000000006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12598</v>
      </c>
      <c r="P2347" t="s">
        <v>58</v>
      </c>
      <c r="Q2347" t="s">
        <v>60</v>
      </c>
      <c r="R2347" t="s">
        <v>71</v>
      </c>
    </row>
    <row r="2348" spans="1:18" x14ac:dyDescent="0.25">
      <c r="A2348" t="s">
        <v>28</v>
      </c>
      <c r="B2348" t="s">
        <v>36</v>
      </c>
      <c r="C2348" t="s">
        <v>52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0.73475480000000004</v>
      </c>
      <c r="H2348">
        <v>0.73475480000000004</v>
      </c>
      <c r="I2348">
        <v>64.156000000000006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12598</v>
      </c>
      <c r="P2348" t="s">
        <v>58</v>
      </c>
      <c r="Q2348" t="s">
        <v>60</v>
      </c>
      <c r="R2348" t="s">
        <v>71</v>
      </c>
    </row>
    <row r="2349" spans="1:18" x14ac:dyDescent="0.25">
      <c r="A2349" t="s">
        <v>29</v>
      </c>
      <c r="B2349" t="s">
        <v>36</v>
      </c>
      <c r="C2349" t="s">
        <v>52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0.62960419999999995</v>
      </c>
      <c r="H2349">
        <v>0.62960419999999995</v>
      </c>
      <c r="I2349">
        <v>64.156000000000006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12598</v>
      </c>
      <c r="P2349" t="s">
        <v>58</v>
      </c>
      <c r="Q2349" t="s">
        <v>60</v>
      </c>
      <c r="R2349" t="s">
        <v>71</v>
      </c>
    </row>
    <row r="2350" spans="1:18" x14ac:dyDescent="0.25">
      <c r="A2350" t="s">
        <v>43</v>
      </c>
      <c r="B2350" t="s">
        <v>36</v>
      </c>
      <c r="C2350" t="s">
        <v>52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9.2564410000000006</v>
      </c>
      <c r="H2350">
        <v>9.2564410000000006</v>
      </c>
      <c r="I2350">
        <v>64.156000000000006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12598</v>
      </c>
      <c r="P2350" t="s">
        <v>58</v>
      </c>
      <c r="Q2350" t="s">
        <v>60</v>
      </c>
      <c r="R2350" t="s">
        <v>71</v>
      </c>
    </row>
    <row r="2351" spans="1:18" x14ac:dyDescent="0.25">
      <c r="A2351" t="s">
        <v>30</v>
      </c>
      <c r="B2351" t="s">
        <v>36</v>
      </c>
      <c r="C2351" t="s">
        <v>52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0.16233719999999999</v>
      </c>
      <c r="H2351">
        <v>0.16233719999999999</v>
      </c>
      <c r="I2351">
        <v>64.323300000000003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21671</v>
      </c>
      <c r="P2351" t="s">
        <v>58</v>
      </c>
      <c r="Q2351" t="s">
        <v>60</v>
      </c>
    </row>
    <row r="2352" spans="1:18" x14ac:dyDescent="0.25">
      <c r="A2352" t="s">
        <v>28</v>
      </c>
      <c r="B2352" t="s">
        <v>36</v>
      </c>
      <c r="C2352" t="s">
        <v>52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0.69133069999999996</v>
      </c>
      <c r="H2352">
        <v>0.69133069999999996</v>
      </c>
      <c r="I2352">
        <v>64.323300000000003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21671</v>
      </c>
      <c r="P2352" t="s">
        <v>58</v>
      </c>
      <c r="Q2352" t="s">
        <v>60</v>
      </c>
    </row>
    <row r="2353" spans="1:18" x14ac:dyDescent="0.25">
      <c r="A2353" t="s">
        <v>29</v>
      </c>
      <c r="B2353" t="s">
        <v>36</v>
      </c>
      <c r="C2353" t="s">
        <v>52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0.5781811</v>
      </c>
      <c r="H2353">
        <v>0.5781811</v>
      </c>
      <c r="I2353">
        <v>64.323300000000003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21671</v>
      </c>
      <c r="P2353" t="s">
        <v>58</v>
      </c>
      <c r="Q2353" t="s">
        <v>60</v>
      </c>
    </row>
    <row r="2354" spans="1:18" x14ac:dyDescent="0.25">
      <c r="A2354" t="s">
        <v>43</v>
      </c>
      <c r="B2354" t="s">
        <v>36</v>
      </c>
      <c r="C2354" t="s">
        <v>52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14.98183</v>
      </c>
      <c r="H2354">
        <v>14.98183</v>
      </c>
      <c r="I2354">
        <v>64.323300000000003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21671</v>
      </c>
      <c r="P2354" t="s">
        <v>58</v>
      </c>
      <c r="Q2354" t="s">
        <v>60</v>
      </c>
    </row>
    <row r="2355" spans="1:18" x14ac:dyDescent="0.25">
      <c r="A2355" t="s">
        <v>30</v>
      </c>
      <c r="B2355" t="s">
        <v>36</v>
      </c>
      <c r="C2355" t="s">
        <v>47</v>
      </c>
      <c r="D2355" t="s">
        <v>57</v>
      </c>
      <c r="E2355">
        <v>5</v>
      </c>
      <c r="F2355" t="str">
        <f t="shared" si="36"/>
        <v>Average Per Ton1-in-2August Monthly System Peak Day100% Cycling5</v>
      </c>
      <c r="G2355">
        <v>0.1287857</v>
      </c>
      <c r="H2355">
        <v>0.1287857</v>
      </c>
      <c r="I2355">
        <v>69.656999999999996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9073</v>
      </c>
      <c r="P2355" t="s">
        <v>58</v>
      </c>
      <c r="Q2355" t="s">
        <v>60</v>
      </c>
      <c r="R2355" t="s">
        <v>66</v>
      </c>
    </row>
    <row r="2356" spans="1:18" x14ac:dyDescent="0.25">
      <c r="A2356" t="s">
        <v>28</v>
      </c>
      <c r="B2356" t="s">
        <v>36</v>
      </c>
      <c r="C2356" t="s">
        <v>47</v>
      </c>
      <c r="D2356" t="s">
        <v>57</v>
      </c>
      <c r="E2356">
        <v>5</v>
      </c>
      <c r="F2356" t="str">
        <f t="shared" si="36"/>
        <v>Average Per Premise1-in-2August Monthly System Peak Day100% Cycling5</v>
      </c>
      <c r="G2356">
        <v>0.57829799999999998</v>
      </c>
      <c r="H2356">
        <v>0.57829799999999998</v>
      </c>
      <c r="I2356">
        <v>69.656999999999996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9073</v>
      </c>
      <c r="P2356" t="s">
        <v>58</v>
      </c>
      <c r="Q2356" t="s">
        <v>60</v>
      </c>
      <c r="R2356" t="s">
        <v>66</v>
      </c>
    </row>
    <row r="2357" spans="1:18" x14ac:dyDescent="0.25">
      <c r="A2357" t="s">
        <v>29</v>
      </c>
      <c r="B2357" t="s">
        <v>36</v>
      </c>
      <c r="C2357" t="s">
        <v>47</v>
      </c>
      <c r="D2357" t="s">
        <v>57</v>
      </c>
      <c r="E2357">
        <v>5</v>
      </c>
      <c r="F2357" t="str">
        <f t="shared" si="36"/>
        <v>Average Per Device1-in-2August Monthly System Peak Day100% Cycling5</v>
      </c>
      <c r="G2357">
        <v>0.4680551</v>
      </c>
      <c r="H2357">
        <v>0.4680551</v>
      </c>
      <c r="I2357">
        <v>69.656999999999996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9073</v>
      </c>
      <c r="P2357" t="s">
        <v>58</v>
      </c>
      <c r="Q2357" t="s">
        <v>60</v>
      </c>
      <c r="R2357" t="s">
        <v>66</v>
      </c>
    </row>
    <row r="2358" spans="1:18" x14ac:dyDescent="0.25">
      <c r="A2358" t="s">
        <v>43</v>
      </c>
      <c r="B2358" t="s">
        <v>36</v>
      </c>
      <c r="C2358" t="s">
        <v>47</v>
      </c>
      <c r="D2358" t="s">
        <v>57</v>
      </c>
      <c r="E2358">
        <v>5</v>
      </c>
      <c r="F2358" t="str">
        <f t="shared" si="36"/>
        <v>Aggregate1-in-2August Monthly System Peak Day100% Cycling5</v>
      </c>
      <c r="G2358">
        <v>5.2468969999999997</v>
      </c>
      <c r="H2358">
        <v>5.2468979999999998</v>
      </c>
      <c r="I2358">
        <v>69.656999999999996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9073</v>
      </c>
      <c r="P2358" t="s">
        <v>58</v>
      </c>
      <c r="Q2358" t="s">
        <v>60</v>
      </c>
      <c r="R2358" t="s">
        <v>66</v>
      </c>
    </row>
    <row r="2359" spans="1:18" x14ac:dyDescent="0.25">
      <c r="A2359" t="s">
        <v>30</v>
      </c>
      <c r="B2359" t="s">
        <v>36</v>
      </c>
      <c r="C2359" t="s">
        <v>47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0.16742799999999999</v>
      </c>
      <c r="H2359">
        <v>0.16742799999999999</v>
      </c>
      <c r="I2359">
        <v>69.430400000000006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12598</v>
      </c>
      <c r="P2359" t="s">
        <v>58</v>
      </c>
      <c r="Q2359" t="s">
        <v>60</v>
      </c>
      <c r="R2359" t="s">
        <v>66</v>
      </c>
    </row>
    <row r="2360" spans="1:18" x14ac:dyDescent="0.25">
      <c r="A2360" t="s">
        <v>28</v>
      </c>
      <c r="B2360" t="s">
        <v>36</v>
      </c>
      <c r="C2360" t="s">
        <v>47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0.68506210000000001</v>
      </c>
      <c r="H2360">
        <v>0.68506210000000001</v>
      </c>
      <c r="I2360">
        <v>69.430400000000006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12598</v>
      </c>
      <c r="P2360" t="s">
        <v>58</v>
      </c>
      <c r="Q2360" t="s">
        <v>60</v>
      </c>
      <c r="R2360" t="s">
        <v>66</v>
      </c>
    </row>
    <row r="2361" spans="1:18" x14ac:dyDescent="0.25">
      <c r="A2361" t="s">
        <v>29</v>
      </c>
      <c r="B2361" t="s">
        <v>36</v>
      </c>
      <c r="C2361" t="s">
        <v>47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0.58702299999999996</v>
      </c>
      <c r="H2361">
        <v>0.58702299999999996</v>
      </c>
      <c r="I2361">
        <v>69.430400000000006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12598</v>
      </c>
      <c r="P2361" t="s">
        <v>58</v>
      </c>
      <c r="Q2361" t="s">
        <v>60</v>
      </c>
      <c r="R2361" t="s">
        <v>66</v>
      </c>
    </row>
    <row r="2362" spans="1:18" x14ac:dyDescent="0.25">
      <c r="A2362" t="s">
        <v>43</v>
      </c>
      <c r="B2362" t="s">
        <v>36</v>
      </c>
      <c r="C2362" t="s">
        <v>47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8.6304119999999998</v>
      </c>
      <c r="H2362">
        <v>8.6304119999999998</v>
      </c>
      <c r="I2362">
        <v>69.430400000000006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12598</v>
      </c>
      <c r="P2362" t="s">
        <v>58</v>
      </c>
      <c r="Q2362" t="s">
        <v>60</v>
      </c>
      <c r="R2362" t="s">
        <v>66</v>
      </c>
    </row>
    <row r="2363" spans="1:18" x14ac:dyDescent="0.25">
      <c r="A2363" t="s">
        <v>30</v>
      </c>
      <c r="B2363" t="s">
        <v>36</v>
      </c>
      <c r="C2363" t="s">
        <v>47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0.15124850000000001</v>
      </c>
      <c r="H2363">
        <v>0.15124850000000001</v>
      </c>
      <c r="I2363">
        <v>69.525300000000001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21671</v>
      </c>
      <c r="P2363" t="s">
        <v>58</v>
      </c>
      <c r="Q2363" t="s">
        <v>60</v>
      </c>
    </row>
    <row r="2364" spans="1:18" x14ac:dyDescent="0.25">
      <c r="A2364" t="s">
        <v>28</v>
      </c>
      <c r="B2364" t="s">
        <v>36</v>
      </c>
      <c r="C2364" t="s">
        <v>47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0.64410800000000001</v>
      </c>
      <c r="H2364">
        <v>0.64410800000000001</v>
      </c>
      <c r="I2364">
        <v>69.525300000000001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21671</v>
      </c>
      <c r="P2364" t="s">
        <v>58</v>
      </c>
      <c r="Q2364" t="s">
        <v>60</v>
      </c>
    </row>
    <row r="2365" spans="1:18" x14ac:dyDescent="0.25">
      <c r="A2365" t="s">
        <v>29</v>
      </c>
      <c r="B2365" t="s">
        <v>36</v>
      </c>
      <c r="C2365" t="s">
        <v>47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0.53868729999999998</v>
      </c>
      <c r="H2365">
        <v>0.53868729999999998</v>
      </c>
      <c r="I2365">
        <v>69.525300000000001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21671</v>
      </c>
      <c r="P2365" t="s">
        <v>58</v>
      </c>
      <c r="Q2365" t="s">
        <v>60</v>
      </c>
    </row>
    <row r="2366" spans="1:18" x14ac:dyDescent="0.25">
      <c r="A2366" t="s">
        <v>43</v>
      </c>
      <c r="B2366" t="s">
        <v>36</v>
      </c>
      <c r="C2366" t="s">
        <v>47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13.95847</v>
      </c>
      <c r="H2366">
        <v>13.958460000000001</v>
      </c>
      <c r="I2366">
        <v>69.525300000000001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21671</v>
      </c>
      <c r="P2366" t="s">
        <v>58</v>
      </c>
      <c r="Q2366" t="s">
        <v>60</v>
      </c>
    </row>
    <row r="2367" spans="1:18" x14ac:dyDescent="0.25">
      <c r="A2367" t="s">
        <v>30</v>
      </c>
      <c r="B2367" t="s">
        <v>36</v>
      </c>
      <c r="C2367" t="s">
        <v>37</v>
      </c>
      <c r="D2367" t="s">
        <v>57</v>
      </c>
      <c r="E2367">
        <v>5</v>
      </c>
      <c r="F2367" t="str">
        <f t="shared" si="36"/>
        <v>Average Per Ton1-in-2August Typical Event Day100% Cycling5</v>
      </c>
      <c r="G2367">
        <v>0.1181258</v>
      </c>
      <c r="H2367">
        <v>0.1181258</v>
      </c>
      <c r="I2367">
        <v>65.216899999999995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9073</v>
      </c>
      <c r="P2367" t="s">
        <v>58</v>
      </c>
      <c r="Q2367" t="s">
        <v>60</v>
      </c>
      <c r="R2367" t="s">
        <v>66</v>
      </c>
    </row>
    <row r="2368" spans="1:18" x14ac:dyDescent="0.25">
      <c r="A2368" t="s">
        <v>28</v>
      </c>
      <c r="B2368" t="s">
        <v>36</v>
      </c>
      <c r="C2368" t="s">
        <v>37</v>
      </c>
      <c r="D2368" t="s">
        <v>57</v>
      </c>
      <c r="E2368">
        <v>5</v>
      </c>
      <c r="F2368" t="str">
        <f t="shared" si="36"/>
        <v>Average Per Premise1-in-2August Typical Event Day100% Cycling5</v>
      </c>
      <c r="G2368">
        <v>0.53043070000000003</v>
      </c>
      <c r="H2368">
        <v>0.53043070000000003</v>
      </c>
      <c r="I2368">
        <v>65.216899999999995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9073</v>
      </c>
      <c r="P2368" t="s">
        <v>58</v>
      </c>
      <c r="Q2368" t="s">
        <v>60</v>
      </c>
      <c r="R2368" t="s">
        <v>66</v>
      </c>
    </row>
    <row r="2369" spans="1:18" x14ac:dyDescent="0.25">
      <c r="A2369" t="s">
        <v>29</v>
      </c>
      <c r="B2369" t="s">
        <v>36</v>
      </c>
      <c r="C2369" t="s">
        <v>37</v>
      </c>
      <c r="D2369" t="s">
        <v>57</v>
      </c>
      <c r="E2369">
        <v>5</v>
      </c>
      <c r="F2369" t="str">
        <f t="shared" si="36"/>
        <v>Average Per Device1-in-2August Typical Event Day100% Cycling5</v>
      </c>
      <c r="G2369">
        <v>0.4293129</v>
      </c>
      <c r="H2369">
        <v>0.4293129</v>
      </c>
      <c r="I2369">
        <v>65.216899999999995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9073</v>
      </c>
      <c r="P2369" t="s">
        <v>58</v>
      </c>
      <c r="Q2369" t="s">
        <v>60</v>
      </c>
      <c r="R2369" t="s">
        <v>66</v>
      </c>
    </row>
    <row r="2370" spans="1:18" x14ac:dyDescent="0.25">
      <c r="A2370" t="s">
        <v>43</v>
      </c>
      <c r="B2370" t="s">
        <v>36</v>
      </c>
      <c r="C2370" t="s">
        <v>37</v>
      </c>
      <c r="D2370" t="s">
        <v>57</v>
      </c>
      <c r="E2370">
        <v>5</v>
      </c>
      <c r="F2370" t="str">
        <f t="shared" si="36"/>
        <v>Aggregate1-in-2August Typical Event Day100% Cycling5</v>
      </c>
      <c r="G2370">
        <v>4.8125980000000004</v>
      </c>
      <c r="H2370">
        <v>4.8125980000000004</v>
      </c>
      <c r="I2370">
        <v>65.216899999999995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9073</v>
      </c>
      <c r="P2370" t="s">
        <v>58</v>
      </c>
      <c r="Q2370" t="s">
        <v>60</v>
      </c>
      <c r="R2370" t="s">
        <v>66</v>
      </c>
    </row>
    <row r="2371" spans="1:18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0.1600905</v>
      </c>
      <c r="H2371">
        <v>0.1600905</v>
      </c>
      <c r="I2371">
        <v>64.948099999999997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12598</v>
      </c>
      <c r="P2371" t="s">
        <v>58</v>
      </c>
      <c r="Q2371" t="s">
        <v>60</v>
      </c>
      <c r="R2371" t="s">
        <v>66</v>
      </c>
    </row>
    <row r="2372" spans="1:18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0.65503920000000004</v>
      </c>
      <c r="H2372">
        <v>0.65503920000000004</v>
      </c>
      <c r="I2372">
        <v>64.948099999999997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12598</v>
      </c>
      <c r="P2372" t="s">
        <v>58</v>
      </c>
      <c r="Q2372" t="s">
        <v>60</v>
      </c>
      <c r="R2372" t="s">
        <v>66</v>
      </c>
    </row>
    <row r="2373" spans="1:18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0.56129660000000003</v>
      </c>
      <c r="H2373">
        <v>0.56129660000000003</v>
      </c>
      <c r="I2373">
        <v>64.948099999999997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12598</v>
      </c>
      <c r="P2373" t="s">
        <v>58</v>
      </c>
      <c r="Q2373" t="s">
        <v>60</v>
      </c>
      <c r="R2373" t="s">
        <v>66</v>
      </c>
    </row>
    <row r="2374" spans="1:18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8.2521830000000005</v>
      </c>
      <c r="H2374">
        <v>8.2521830000000005</v>
      </c>
      <c r="I2374">
        <v>64.948099999999997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12598</v>
      </c>
      <c r="P2374" t="s">
        <v>58</v>
      </c>
      <c r="Q2374" t="s">
        <v>60</v>
      </c>
      <c r="R2374" t="s">
        <v>66</v>
      </c>
    </row>
    <row r="2375" spans="1:18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0.1425198</v>
      </c>
      <c r="H2375">
        <v>0.1425198</v>
      </c>
      <c r="I2375">
        <v>65.060699999999997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21671</v>
      </c>
      <c r="P2375" t="s">
        <v>58</v>
      </c>
      <c r="Q2375" t="s">
        <v>60</v>
      </c>
    </row>
    <row r="2376" spans="1:18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0.60693620000000004</v>
      </c>
      <c r="H2376">
        <v>0.60693620000000004</v>
      </c>
      <c r="I2376">
        <v>65.060699999999997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21671</v>
      </c>
      <c r="P2376" t="s">
        <v>58</v>
      </c>
      <c r="Q2376" t="s">
        <v>60</v>
      </c>
    </row>
    <row r="2377" spans="1:18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0.50759929999999998</v>
      </c>
      <c r="H2377">
        <v>0.50759929999999998</v>
      </c>
      <c r="I2377">
        <v>65.060699999999997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21671</v>
      </c>
      <c r="P2377" t="s">
        <v>58</v>
      </c>
      <c r="Q2377" t="s">
        <v>60</v>
      </c>
    </row>
    <row r="2378" spans="1:18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13.15291</v>
      </c>
      <c r="H2378">
        <v>13.15291</v>
      </c>
      <c r="I2378">
        <v>65.060699999999997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21671</v>
      </c>
      <c r="P2378" t="s">
        <v>58</v>
      </c>
      <c r="Q2378" t="s">
        <v>60</v>
      </c>
    </row>
    <row r="2379" spans="1:18" x14ac:dyDescent="0.25">
      <c r="A2379" t="s">
        <v>30</v>
      </c>
      <c r="B2379" t="s">
        <v>36</v>
      </c>
      <c r="C2379" t="s">
        <v>48</v>
      </c>
      <c r="D2379" t="s">
        <v>57</v>
      </c>
      <c r="E2379">
        <v>5</v>
      </c>
      <c r="F2379" t="str">
        <f t="shared" si="37"/>
        <v>Average Per Ton1-in-2July Monthly System Peak Day100% Cycling5</v>
      </c>
      <c r="G2379">
        <v>0.1167666</v>
      </c>
      <c r="H2379">
        <v>0.1167666</v>
      </c>
      <c r="I2379">
        <v>66.610799999999998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9073</v>
      </c>
      <c r="P2379" t="s">
        <v>58</v>
      </c>
      <c r="Q2379" t="s">
        <v>60</v>
      </c>
      <c r="R2379" t="s">
        <v>67</v>
      </c>
    </row>
    <row r="2380" spans="1:18" x14ac:dyDescent="0.25">
      <c r="A2380" t="s">
        <v>28</v>
      </c>
      <c r="B2380" t="s">
        <v>36</v>
      </c>
      <c r="C2380" t="s">
        <v>48</v>
      </c>
      <c r="D2380" t="s">
        <v>57</v>
      </c>
      <c r="E2380">
        <v>5</v>
      </c>
      <c r="F2380" t="str">
        <f t="shared" si="37"/>
        <v>Average Per Premise1-in-2July Monthly System Peak Day100% Cycling5</v>
      </c>
      <c r="G2380">
        <v>0.52432730000000005</v>
      </c>
      <c r="H2380">
        <v>0.52432730000000005</v>
      </c>
      <c r="I2380">
        <v>66.610799999999998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9073</v>
      </c>
      <c r="P2380" t="s">
        <v>58</v>
      </c>
      <c r="Q2380" t="s">
        <v>60</v>
      </c>
      <c r="R2380" t="s">
        <v>67</v>
      </c>
    </row>
    <row r="2381" spans="1:18" x14ac:dyDescent="0.25">
      <c r="A2381" t="s">
        <v>29</v>
      </c>
      <c r="B2381" t="s">
        <v>36</v>
      </c>
      <c r="C2381" t="s">
        <v>48</v>
      </c>
      <c r="D2381" t="s">
        <v>57</v>
      </c>
      <c r="E2381">
        <v>5</v>
      </c>
      <c r="F2381" t="str">
        <f t="shared" si="37"/>
        <v>Average Per Device1-in-2July Monthly System Peak Day100% Cycling5</v>
      </c>
      <c r="G2381">
        <v>0.424373</v>
      </c>
      <c r="H2381">
        <v>0.424373</v>
      </c>
      <c r="I2381">
        <v>66.610799999999998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9073</v>
      </c>
      <c r="P2381" t="s">
        <v>58</v>
      </c>
      <c r="Q2381" t="s">
        <v>60</v>
      </c>
      <c r="R2381" t="s">
        <v>67</v>
      </c>
    </row>
    <row r="2382" spans="1:18" x14ac:dyDescent="0.25">
      <c r="A2382" t="s">
        <v>43</v>
      </c>
      <c r="B2382" t="s">
        <v>36</v>
      </c>
      <c r="C2382" t="s">
        <v>48</v>
      </c>
      <c r="D2382" t="s">
        <v>57</v>
      </c>
      <c r="E2382">
        <v>5</v>
      </c>
      <c r="F2382" t="str">
        <f t="shared" si="37"/>
        <v>Aggregate1-in-2July Monthly System Peak Day100% Cycling5</v>
      </c>
      <c r="G2382">
        <v>4.7572210000000004</v>
      </c>
      <c r="H2382">
        <v>4.7572210000000004</v>
      </c>
      <c r="I2382">
        <v>66.610799999999998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9073</v>
      </c>
      <c r="P2382" t="s">
        <v>58</v>
      </c>
      <c r="Q2382" t="s">
        <v>60</v>
      </c>
      <c r="R2382" t="s">
        <v>67</v>
      </c>
    </row>
    <row r="2383" spans="1:18" x14ac:dyDescent="0.25">
      <c r="A2383" t="s">
        <v>30</v>
      </c>
      <c r="B2383" t="s">
        <v>36</v>
      </c>
      <c r="C2383" t="s">
        <v>48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0.15949569999999999</v>
      </c>
      <c r="H2383">
        <v>0.15949569999999999</v>
      </c>
      <c r="I2383">
        <v>66.555899999999994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12598</v>
      </c>
      <c r="P2383" t="s">
        <v>58</v>
      </c>
      <c r="Q2383" t="s">
        <v>60</v>
      </c>
      <c r="R2383" t="s">
        <v>67</v>
      </c>
    </row>
    <row r="2384" spans="1:18" x14ac:dyDescent="0.25">
      <c r="A2384" t="s">
        <v>28</v>
      </c>
      <c r="B2384" t="s">
        <v>36</v>
      </c>
      <c r="C2384" t="s">
        <v>48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0.65260549999999995</v>
      </c>
      <c r="H2384">
        <v>0.65260549999999995</v>
      </c>
      <c r="I2384">
        <v>66.555899999999994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12598</v>
      </c>
      <c r="P2384" t="s">
        <v>58</v>
      </c>
      <c r="Q2384" t="s">
        <v>60</v>
      </c>
      <c r="R2384" t="s">
        <v>67</v>
      </c>
    </row>
    <row r="2385" spans="1:18" x14ac:dyDescent="0.25">
      <c r="A2385" t="s">
        <v>29</v>
      </c>
      <c r="B2385" t="s">
        <v>36</v>
      </c>
      <c r="C2385" t="s">
        <v>48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0.55921129999999997</v>
      </c>
      <c r="H2385">
        <v>0.55921129999999997</v>
      </c>
      <c r="I2385">
        <v>66.555899999999994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12598</v>
      </c>
      <c r="P2385" t="s">
        <v>58</v>
      </c>
      <c r="Q2385" t="s">
        <v>60</v>
      </c>
      <c r="R2385" t="s">
        <v>67</v>
      </c>
    </row>
    <row r="2386" spans="1:18" x14ac:dyDescent="0.25">
      <c r="A2386" t="s">
        <v>43</v>
      </c>
      <c r="B2386" t="s">
        <v>36</v>
      </c>
      <c r="C2386" t="s">
        <v>48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8.2215240000000005</v>
      </c>
      <c r="H2386">
        <v>8.2215240000000005</v>
      </c>
      <c r="I2386">
        <v>66.555899999999994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12598</v>
      </c>
      <c r="P2386" t="s">
        <v>58</v>
      </c>
      <c r="Q2386" t="s">
        <v>60</v>
      </c>
      <c r="R2386" t="s">
        <v>67</v>
      </c>
    </row>
    <row r="2387" spans="1:18" x14ac:dyDescent="0.25">
      <c r="A2387" t="s">
        <v>30</v>
      </c>
      <c r="B2387" t="s">
        <v>36</v>
      </c>
      <c r="C2387" t="s">
        <v>48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0.14160500000000001</v>
      </c>
      <c r="H2387">
        <v>0.14160500000000001</v>
      </c>
      <c r="I2387">
        <v>66.578900000000004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21671</v>
      </c>
      <c r="P2387" t="s">
        <v>58</v>
      </c>
      <c r="Q2387" t="s">
        <v>60</v>
      </c>
    </row>
    <row r="2388" spans="1:18" x14ac:dyDescent="0.25">
      <c r="A2388" t="s">
        <v>28</v>
      </c>
      <c r="B2388" t="s">
        <v>36</v>
      </c>
      <c r="C2388" t="s">
        <v>48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0.60304020000000003</v>
      </c>
      <c r="H2388">
        <v>0.60304020000000003</v>
      </c>
      <c r="I2388">
        <v>66.578900000000004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21671</v>
      </c>
      <c r="P2388" t="s">
        <v>58</v>
      </c>
      <c r="Q2388" t="s">
        <v>60</v>
      </c>
    </row>
    <row r="2389" spans="1:18" x14ac:dyDescent="0.25">
      <c r="A2389" t="s">
        <v>29</v>
      </c>
      <c r="B2389" t="s">
        <v>36</v>
      </c>
      <c r="C2389" t="s">
        <v>48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0.50434100000000004</v>
      </c>
      <c r="H2389">
        <v>0.50434100000000004</v>
      </c>
      <c r="I2389">
        <v>66.578900000000004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21671</v>
      </c>
      <c r="P2389" t="s">
        <v>58</v>
      </c>
      <c r="Q2389" t="s">
        <v>60</v>
      </c>
    </row>
    <row r="2390" spans="1:18" x14ac:dyDescent="0.25">
      <c r="A2390" t="s">
        <v>43</v>
      </c>
      <c r="B2390" t="s">
        <v>36</v>
      </c>
      <c r="C2390" t="s">
        <v>48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13.068479999999999</v>
      </c>
      <c r="H2390">
        <v>13.068479999999999</v>
      </c>
      <c r="I2390">
        <v>66.578900000000004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21671</v>
      </c>
      <c r="P2390" t="s">
        <v>58</v>
      </c>
      <c r="Q2390" t="s">
        <v>60</v>
      </c>
    </row>
    <row r="2391" spans="1:18" x14ac:dyDescent="0.25">
      <c r="A2391" t="s">
        <v>30</v>
      </c>
      <c r="B2391" t="s">
        <v>36</v>
      </c>
      <c r="C2391" t="s">
        <v>49</v>
      </c>
      <c r="D2391" t="s">
        <v>57</v>
      </c>
      <c r="E2391">
        <v>5</v>
      </c>
      <c r="F2391" t="str">
        <f t="shared" si="37"/>
        <v>Average Per Ton1-in-2June Monthly System Peak Day100% Cycling5</v>
      </c>
      <c r="G2391">
        <v>9.3231499999999995E-2</v>
      </c>
      <c r="H2391">
        <v>9.3231499999999995E-2</v>
      </c>
      <c r="I2391">
        <v>59.588900000000002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9073</v>
      </c>
      <c r="P2391" t="s">
        <v>58</v>
      </c>
      <c r="Q2391" t="s">
        <v>60</v>
      </c>
      <c r="R2391" t="s">
        <v>68</v>
      </c>
    </row>
    <row r="2392" spans="1:18" x14ac:dyDescent="0.25">
      <c r="A2392" t="s">
        <v>28</v>
      </c>
      <c r="B2392" t="s">
        <v>36</v>
      </c>
      <c r="C2392" t="s">
        <v>49</v>
      </c>
      <c r="D2392" t="s">
        <v>57</v>
      </c>
      <c r="E2392">
        <v>5</v>
      </c>
      <c r="F2392" t="str">
        <f t="shared" si="37"/>
        <v>Average Per Premise1-in-2June Monthly System Peak Day100% Cycling5</v>
      </c>
      <c r="G2392">
        <v>0.4186455</v>
      </c>
      <c r="H2392">
        <v>0.4186455</v>
      </c>
      <c r="I2392">
        <v>59.588900000000002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9073</v>
      </c>
      <c r="P2392" t="s">
        <v>58</v>
      </c>
      <c r="Q2392" t="s">
        <v>60</v>
      </c>
      <c r="R2392" t="s">
        <v>68</v>
      </c>
    </row>
    <row r="2393" spans="1:18" x14ac:dyDescent="0.25">
      <c r="A2393" t="s">
        <v>29</v>
      </c>
      <c r="B2393" t="s">
        <v>36</v>
      </c>
      <c r="C2393" t="s">
        <v>49</v>
      </c>
      <c r="D2393" t="s">
        <v>57</v>
      </c>
      <c r="E2393">
        <v>5</v>
      </c>
      <c r="F2393" t="str">
        <f t="shared" si="37"/>
        <v>Average Per Device1-in-2June Monthly System Peak Day100% Cycling5</v>
      </c>
      <c r="G2393">
        <v>0.33883770000000002</v>
      </c>
      <c r="H2393">
        <v>0.33883770000000002</v>
      </c>
      <c r="I2393">
        <v>59.588900000000002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9073</v>
      </c>
      <c r="P2393" t="s">
        <v>58</v>
      </c>
      <c r="Q2393" t="s">
        <v>60</v>
      </c>
      <c r="R2393" t="s">
        <v>68</v>
      </c>
    </row>
    <row r="2394" spans="1:18" x14ac:dyDescent="0.25">
      <c r="A2394" t="s">
        <v>43</v>
      </c>
      <c r="B2394" t="s">
        <v>36</v>
      </c>
      <c r="C2394" t="s">
        <v>49</v>
      </c>
      <c r="D2394" t="s">
        <v>57</v>
      </c>
      <c r="E2394">
        <v>5</v>
      </c>
      <c r="F2394" t="str">
        <f t="shared" si="37"/>
        <v>Aggregate1-in-2June Monthly System Peak Day100% Cycling5</v>
      </c>
      <c r="G2394">
        <v>3.7983709999999999</v>
      </c>
      <c r="H2394">
        <v>3.7983709999999999</v>
      </c>
      <c r="I2394">
        <v>59.588900000000002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9073</v>
      </c>
      <c r="P2394" t="s">
        <v>58</v>
      </c>
      <c r="Q2394" t="s">
        <v>60</v>
      </c>
      <c r="R2394" t="s">
        <v>68</v>
      </c>
    </row>
    <row r="2395" spans="1:18" x14ac:dyDescent="0.25">
      <c r="A2395" t="s">
        <v>30</v>
      </c>
      <c r="B2395" t="s">
        <v>36</v>
      </c>
      <c r="C2395" t="s">
        <v>49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0.14150209999999999</v>
      </c>
      <c r="H2395">
        <v>0.14150209999999999</v>
      </c>
      <c r="I2395">
        <v>59.048900000000003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12598</v>
      </c>
      <c r="P2395" t="s">
        <v>58</v>
      </c>
      <c r="Q2395" t="s">
        <v>60</v>
      </c>
      <c r="R2395" t="s">
        <v>68</v>
      </c>
    </row>
    <row r="2396" spans="1:18" x14ac:dyDescent="0.25">
      <c r="A2396" t="s">
        <v>28</v>
      </c>
      <c r="B2396" t="s">
        <v>36</v>
      </c>
      <c r="C2396" t="s">
        <v>49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0.57898170000000004</v>
      </c>
      <c r="H2396">
        <v>0.57898170000000004</v>
      </c>
      <c r="I2396">
        <v>59.048900000000003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12598</v>
      </c>
      <c r="P2396" t="s">
        <v>58</v>
      </c>
      <c r="Q2396" t="s">
        <v>60</v>
      </c>
      <c r="R2396" t="s">
        <v>68</v>
      </c>
    </row>
    <row r="2397" spans="1:18" x14ac:dyDescent="0.25">
      <c r="A2397" t="s">
        <v>29</v>
      </c>
      <c r="B2397" t="s">
        <v>36</v>
      </c>
      <c r="C2397" t="s">
        <v>49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0.4961237</v>
      </c>
      <c r="H2397">
        <v>0.4961237</v>
      </c>
      <c r="I2397">
        <v>59.048900000000003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12598</v>
      </c>
      <c r="P2397" t="s">
        <v>58</v>
      </c>
      <c r="Q2397" t="s">
        <v>60</v>
      </c>
      <c r="R2397" t="s">
        <v>68</v>
      </c>
    </row>
    <row r="2398" spans="1:18" x14ac:dyDescent="0.25">
      <c r="A2398" t="s">
        <v>43</v>
      </c>
      <c r="B2398" t="s">
        <v>36</v>
      </c>
      <c r="C2398" t="s">
        <v>49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7.2940110000000002</v>
      </c>
      <c r="H2398">
        <v>7.2940110000000002</v>
      </c>
      <c r="I2398">
        <v>59.048900000000003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12598</v>
      </c>
      <c r="P2398" t="s">
        <v>58</v>
      </c>
      <c r="Q2398" t="s">
        <v>60</v>
      </c>
      <c r="R2398" t="s">
        <v>68</v>
      </c>
    </row>
    <row r="2399" spans="1:18" x14ac:dyDescent="0.25">
      <c r="A2399" t="s">
        <v>30</v>
      </c>
      <c r="B2399" t="s">
        <v>36</v>
      </c>
      <c r="C2399" t="s">
        <v>49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0.1212912</v>
      </c>
      <c r="H2399">
        <v>0.1212912</v>
      </c>
      <c r="I2399">
        <v>59.274999999999999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21671</v>
      </c>
      <c r="P2399" t="s">
        <v>58</v>
      </c>
      <c r="Q2399" t="s">
        <v>60</v>
      </c>
    </row>
    <row r="2400" spans="1:18" x14ac:dyDescent="0.25">
      <c r="A2400" t="s">
        <v>28</v>
      </c>
      <c r="B2400" t="s">
        <v>36</v>
      </c>
      <c r="C2400" t="s">
        <v>49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0.51653170000000004</v>
      </c>
      <c r="H2400">
        <v>0.51653170000000004</v>
      </c>
      <c r="I2400">
        <v>59.274999999999999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21671</v>
      </c>
      <c r="P2400" t="s">
        <v>58</v>
      </c>
      <c r="Q2400" t="s">
        <v>60</v>
      </c>
    </row>
    <row r="2401" spans="1:18" x14ac:dyDescent="0.25">
      <c r="A2401" t="s">
        <v>29</v>
      </c>
      <c r="B2401" t="s">
        <v>36</v>
      </c>
      <c r="C2401" t="s">
        <v>49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0.43199130000000002</v>
      </c>
      <c r="H2401">
        <v>0.43199130000000002</v>
      </c>
      <c r="I2401">
        <v>59.274999999999999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21671</v>
      </c>
      <c r="P2401" t="s">
        <v>58</v>
      </c>
      <c r="Q2401" t="s">
        <v>60</v>
      </c>
    </row>
    <row r="2402" spans="1:18" x14ac:dyDescent="0.25">
      <c r="A2402" t="s">
        <v>43</v>
      </c>
      <c r="B2402" t="s">
        <v>36</v>
      </c>
      <c r="C2402" t="s">
        <v>49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11.193759999999999</v>
      </c>
      <c r="H2402">
        <v>11.193759999999999</v>
      </c>
      <c r="I2402">
        <v>59.274999999999999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21671</v>
      </c>
      <c r="P2402" t="s">
        <v>58</v>
      </c>
      <c r="Q2402" t="s">
        <v>60</v>
      </c>
    </row>
    <row r="2403" spans="1:18" x14ac:dyDescent="0.25">
      <c r="A2403" t="s">
        <v>30</v>
      </c>
      <c r="B2403" t="s">
        <v>36</v>
      </c>
      <c r="C2403" t="s">
        <v>50</v>
      </c>
      <c r="D2403" t="s">
        <v>57</v>
      </c>
      <c r="E2403">
        <v>5</v>
      </c>
      <c r="F2403" t="str">
        <f t="shared" si="37"/>
        <v>Average Per Ton1-in-2May Monthly System Peak Day100% Cycling5</v>
      </c>
      <c r="G2403">
        <v>9.3554799999999994E-2</v>
      </c>
      <c r="H2403">
        <v>9.3554799999999994E-2</v>
      </c>
      <c r="I2403">
        <v>58.976900000000001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9073</v>
      </c>
      <c r="P2403" t="s">
        <v>58</v>
      </c>
      <c r="Q2403" t="s">
        <v>60</v>
      </c>
      <c r="R2403" t="s">
        <v>69</v>
      </c>
    </row>
    <row r="2404" spans="1:18" x14ac:dyDescent="0.25">
      <c r="A2404" t="s">
        <v>28</v>
      </c>
      <c r="B2404" t="s">
        <v>36</v>
      </c>
      <c r="C2404" t="s">
        <v>50</v>
      </c>
      <c r="D2404" t="s">
        <v>57</v>
      </c>
      <c r="E2404">
        <v>5</v>
      </c>
      <c r="F2404" t="str">
        <f t="shared" si="37"/>
        <v>Average Per Premise1-in-2May Monthly System Peak Day100% Cycling5</v>
      </c>
      <c r="G2404">
        <v>0.42009760000000002</v>
      </c>
      <c r="H2404">
        <v>0.42009760000000002</v>
      </c>
      <c r="I2404">
        <v>58.976900000000001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9073</v>
      </c>
      <c r="P2404" t="s">
        <v>58</v>
      </c>
      <c r="Q2404" t="s">
        <v>60</v>
      </c>
      <c r="R2404" t="s">
        <v>69</v>
      </c>
    </row>
    <row r="2405" spans="1:18" x14ac:dyDescent="0.25">
      <c r="A2405" t="s">
        <v>29</v>
      </c>
      <c r="B2405" t="s">
        <v>36</v>
      </c>
      <c r="C2405" t="s">
        <v>50</v>
      </c>
      <c r="D2405" t="s">
        <v>57</v>
      </c>
      <c r="E2405">
        <v>5</v>
      </c>
      <c r="F2405" t="str">
        <f t="shared" si="37"/>
        <v>Average Per Device1-in-2May Monthly System Peak Day100% Cycling5</v>
      </c>
      <c r="G2405">
        <v>0.34001300000000001</v>
      </c>
      <c r="H2405">
        <v>0.34001300000000001</v>
      </c>
      <c r="I2405">
        <v>58.976900000000001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9073</v>
      </c>
      <c r="P2405" t="s">
        <v>58</v>
      </c>
      <c r="Q2405" t="s">
        <v>60</v>
      </c>
      <c r="R2405" t="s">
        <v>69</v>
      </c>
    </row>
    <row r="2406" spans="1:18" x14ac:dyDescent="0.25">
      <c r="A2406" t="s">
        <v>43</v>
      </c>
      <c r="B2406" t="s">
        <v>36</v>
      </c>
      <c r="C2406" t="s">
        <v>50</v>
      </c>
      <c r="D2406" t="s">
        <v>57</v>
      </c>
      <c r="E2406">
        <v>5</v>
      </c>
      <c r="F2406" t="str">
        <f t="shared" si="37"/>
        <v>Aggregate1-in-2May Monthly System Peak Day100% Cycling5</v>
      </c>
      <c r="G2406">
        <v>3.8115459999999999</v>
      </c>
      <c r="H2406">
        <v>3.8115459999999999</v>
      </c>
      <c r="I2406">
        <v>58.976900000000001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9073</v>
      </c>
      <c r="P2406" t="s">
        <v>58</v>
      </c>
      <c r="Q2406" t="s">
        <v>60</v>
      </c>
      <c r="R2406" t="s">
        <v>69</v>
      </c>
    </row>
    <row r="2407" spans="1:18" x14ac:dyDescent="0.25">
      <c r="A2407" t="s">
        <v>30</v>
      </c>
      <c r="B2407" t="s">
        <v>36</v>
      </c>
      <c r="C2407" t="s">
        <v>50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0.1423092</v>
      </c>
      <c r="H2407">
        <v>0.1423092</v>
      </c>
      <c r="I2407">
        <v>58.492400000000004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12598</v>
      </c>
      <c r="P2407" t="s">
        <v>58</v>
      </c>
      <c r="Q2407" t="s">
        <v>60</v>
      </c>
      <c r="R2407" t="s">
        <v>69</v>
      </c>
    </row>
    <row r="2408" spans="1:18" x14ac:dyDescent="0.25">
      <c r="A2408" t="s">
        <v>28</v>
      </c>
      <c r="B2408" t="s">
        <v>36</v>
      </c>
      <c r="C2408" t="s">
        <v>50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0.58228389999999997</v>
      </c>
      <c r="H2408">
        <v>0.58228389999999997</v>
      </c>
      <c r="I2408">
        <v>58.492400000000004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12598</v>
      </c>
      <c r="P2408" t="s">
        <v>58</v>
      </c>
      <c r="Q2408" t="s">
        <v>60</v>
      </c>
      <c r="R2408" t="s">
        <v>69</v>
      </c>
    </row>
    <row r="2409" spans="1:18" x14ac:dyDescent="0.25">
      <c r="A2409" t="s">
        <v>29</v>
      </c>
      <c r="B2409" t="s">
        <v>36</v>
      </c>
      <c r="C2409" t="s">
        <v>50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0.49895339999999999</v>
      </c>
      <c r="H2409">
        <v>0.49895339999999999</v>
      </c>
      <c r="I2409">
        <v>58.492400000000004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12598</v>
      </c>
      <c r="P2409" t="s">
        <v>58</v>
      </c>
      <c r="Q2409" t="s">
        <v>60</v>
      </c>
      <c r="R2409" t="s">
        <v>69</v>
      </c>
    </row>
    <row r="2410" spans="1:18" x14ac:dyDescent="0.25">
      <c r="A2410" t="s">
        <v>43</v>
      </c>
      <c r="B2410" t="s">
        <v>36</v>
      </c>
      <c r="C2410" t="s">
        <v>50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7.3356130000000004</v>
      </c>
      <c r="H2410">
        <v>7.3356120000000002</v>
      </c>
      <c r="I2410">
        <v>58.492400000000004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12598</v>
      </c>
      <c r="P2410" t="s">
        <v>58</v>
      </c>
      <c r="Q2410" t="s">
        <v>60</v>
      </c>
      <c r="R2410" t="s">
        <v>69</v>
      </c>
    </row>
    <row r="2411" spans="1:18" x14ac:dyDescent="0.25">
      <c r="A2411" t="s">
        <v>30</v>
      </c>
      <c r="B2411" t="s">
        <v>36</v>
      </c>
      <c r="C2411" t="s">
        <v>50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0.1218958</v>
      </c>
      <c r="H2411">
        <v>0.1218957</v>
      </c>
      <c r="I2411">
        <v>58.695300000000003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21671</v>
      </c>
      <c r="P2411" t="s">
        <v>58</v>
      </c>
      <c r="Q2411" t="s">
        <v>60</v>
      </c>
    </row>
    <row r="2412" spans="1:18" x14ac:dyDescent="0.25">
      <c r="A2412" t="s">
        <v>28</v>
      </c>
      <c r="B2412" t="s">
        <v>36</v>
      </c>
      <c r="C2412" t="s">
        <v>50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0.51910619999999996</v>
      </c>
      <c r="H2412">
        <v>0.51910619999999996</v>
      </c>
      <c r="I2412">
        <v>58.695300000000003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21671</v>
      </c>
      <c r="P2412" t="s">
        <v>58</v>
      </c>
      <c r="Q2412" t="s">
        <v>60</v>
      </c>
    </row>
    <row r="2413" spans="1:18" x14ac:dyDescent="0.25">
      <c r="A2413" t="s">
        <v>29</v>
      </c>
      <c r="B2413" t="s">
        <v>36</v>
      </c>
      <c r="C2413" t="s">
        <v>50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0.43414449999999999</v>
      </c>
      <c r="H2413">
        <v>0.43414439999999999</v>
      </c>
      <c r="I2413">
        <v>58.695300000000003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21671</v>
      </c>
      <c r="P2413" t="s">
        <v>58</v>
      </c>
      <c r="Q2413" t="s">
        <v>60</v>
      </c>
    </row>
    <row r="2414" spans="1:18" x14ac:dyDescent="0.25">
      <c r="A2414" t="s">
        <v>43</v>
      </c>
      <c r="B2414" t="s">
        <v>36</v>
      </c>
      <c r="C2414" t="s">
        <v>50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11.249549999999999</v>
      </c>
      <c r="H2414">
        <v>11.249549999999999</v>
      </c>
      <c r="I2414">
        <v>58.695300000000003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21671</v>
      </c>
      <c r="P2414" t="s">
        <v>58</v>
      </c>
      <c r="Q2414" t="s">
        <v>60</v>
      </c>
    </row>
    <row r="2415" spans="1:18" x14ac:dyDescent="0.25">
      <c r="A2415" t="s">
        <v>30</v>
      </c>
      <c r="B2415" t="s">
        <v>36</v>
      </c>
      <c r="C2415" t="s">
        <v>51</v>
      </c>
      <c r="D2415" t="s">
        <v>57</v>
      </c>
      <c r="E2415">
        <v>5</v>
      </c>
      <c r="F2415" t="str">
        <f t="shared" si="37"/>
        <v>Average Per Ton1-in-2October Monthly System Peak Day100% Cycling5</v>
      </c>
      <c r="G2415">
        <v>0.1096506</v>
      </c>
      <c r="H2415">
        <v>0.1096506</v>
      </c>
      <c r="I2415">
        <v>62.189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9073</v>
      </c>
      <c r="P2415" t="s">
        <v>58</v>
      </c>
      <c r="Q2415" t="s">
        <v>60</v>
      </c>
      <c r="R2415" t="s">
        <v>70</v>
      </c>
    </row>
    <row r="2416" spans="1:18" x14ac:dyDescent="0.25">
      <c r="A2416" t="s">
        <v>28</v>
      </c>
      <c r="B2416" t="s">
        <v>36</v>
      </c>
      <c r="C2416" t="s">
        <v>51</v>
      </c>
      <c r="D2416" t="s">
        <v>57</v>
      </c>
      <c r="E2416">
        <v>5</v>
      </c>
      <c r="F2416" t="str">
        <f t="shared" si="37"/>
        <v>Average Per Premise1-in-2October Monthly System Peak Day100% Cycling5</v>
      </c>
      <c r="G2416">
        <v>0.49237399999999998</v>
      </c>
      <c r="H2416">
        <v>0.49237399999999998</v>
      </c>
      <c r="I2416">
        <v>62.189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9073</v>
      </c>
      <c r="P2416" t="s">
        <v>58</v>
      </c>
      <c r="Q2416" t="s">
        <v>60</v>
      </c>
      <c r="R2416" t="s">
        <v>70</v>
      </c>
    </row>
    <row r="2417" spans="1:18" x14ac:dyDescent="0.25">
      <c r="A2417" t="s">
        <v>29</v>
      </c>
      <c r="B2417" t="s">
        <v>36</v>
      </c>
      <c r="C2417" t="s">
        <v>51</v>
      </c>
      <c r="D2417" t="s">
        <v>57</v>
      </c>
      <c r="E2417">
        <v>5</v>
      </c>
      <c r="F2417" t="str">
        <f t="shared" si="37"/>
        <v>Average Per Device1-in-2October Monthly System Peak Day100% Cycling5</v>
      </c>
      <c r="G2417">
        <v>0.39851110000000001</v>
      </c>
      <c r="H2417">
        <v>0.39851110000000001</v>
      </c>
      <c r="I2417">
        <v>62.189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9073</v>
      </c>
      <c r="P2417" t="s">
        <v>58</v>
      </c>
      <c r="Q2417" t="s">
        <v>60</v>
      </c>
      <c r="R2417" t="s">
        <v>70</v>
      </c>
    </row>
    <row r="2418" spans="1:18" x14ac:dyDescent="0.25">
      <c r="A2418" t="s">
        <v>43</v>
      </c>
      <c r="B2418" t="s">
        <v>36</v>
      </c>
      <c r="C2418" t="s">
        <v>51</v>
      </c>
      <c r="D2418" t="s">
        <v>57</v>
      </c>
      <c r="E2418">
        <v>5</v>
      </c>
      <c r="F2418" t="str">
        <f t="shared" si="37"/>
        <v>Aggregate1-in-2October Monthly System Peak Day100% Cycling5</v>
      </c>
      <c r="G2418">
        <v>4.4673090000000002</v>
      </c>
      <c r="H2418">
        <v>4.4673090000000002</v>
      </c>
      <c r="I2418">
        <v>62.189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9073</v>
      </c>
      <c r="P2418" t="s">
        <v>58</v>
      </c>
      <c r="Q2418" t="s">
        <v>60</v>
      </c>
      <c r="R2418" t="s">
        <v>70</v>
      </c>
    </row>
    <row r="2419" spans="1:18" x14ac:dyDescent="0.25">
      <c r="A2419" t="s">
        <v>30</v>
      </c>
      <c r="B2419" t="s">
        <v>36</v>
      </c>
      <c r="C2419" t="s">
        <v>51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0.1539671</v>
      </c>
      <c r="H2419">
        <v>0.1539671</v>
      </c>
      <c r="I2419">
        <v>61.847299999999997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12598</v>
      </c>
      <c r="P2419" t="s">
        <v>58</v>
      </c>
      <c r="Q2419" t="s">
        <v>60</v>
      </c>
      <c r="R2419" t="s">
        <v>70</v>
      </c>
    </row>
    <row r="2420" spans="1:18" x14ac:dyDescent="0.25">
      <c r="A2420" t="s">
        <v>28</v>
      </c>
      <c r="B2420" t="s">
        <v>36</v>
      </c>
      <c r="C2420" t="s">
        <v>51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0.6299844</v>
      </c>
      <c r="H2420">
        <v>0.6299844</v>
      </c>
      <c r="I2420">
        <v>61.847299999999997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12598</v>
      </c>
      <c r="P2420" t="s">
        <v>58</v>
      </c>
      <c r="Q2420" t="s">
        <v>60</v>
      </c>
      <c r="R2420" t="s">
        <v>70</v>
      </c>
    </row>
    <row r="2421" spans="1:18" x14ac:dyDescent="0.25">
      <c r="A2421" t="s">
        <v>29</v>
      </c>
      <c r="B2421" t="s">
        <v>36</v>
      </c>
      <c r="C2421" t="s">
        <v>51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0.53982739999999996</v>
      </c>
      <c r="H2421">
        <v>0.53982739999999996</v>
      </c>
      <c r="I2421">
        <v>61.847299999999997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12598</v>
      </c>
      <c r="P2421" t="s">
        <v>58</v>
      </c>
      <c r="Q2421" t="s">
        <v>60</v>
      </c>
      <c r="R2421" t="s">
        <v>70</v>
      </c>
    </row>
    <row r="2422" spans="1:18" x14ac:dyDescent="0.25">
      <c r="A2422" t="s">
        <v>43</v>
      </c>
      <c r="B2422" t="s">
        <v>36</v>
      </c>
      <c r="C2422" t="s">
        <v>51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7.9365430000000003</v>
      </c>
      <c r="H2422">
        <v>7.9365430000000003</v>
      </c>
      <c r="I2422">
        <v>61.847299999999997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12598</v>
      </c>
      <c r="P2422" t="s">
        <v>58</v>
      </c>
      <c r="Q2422" t="s">
        <v>60</v>
      </c>
      <c r="R2422" t="s">
        <v>70</v>
      </c>
    </row>
    <row r="2423" spans="1:18" x14ac:dyDescent="0.25">
      <c r="A2423" t="s">
        <v>30</v>
      </c>
      <c r="B2423" t="s">
        <v>36</v>
      </c>
      <c r="C2423" t="s">
        <v>51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0.1354118</v>
      </c>
      <c r="H2423">
        <v>0.1354118</v>
      </c>
      <c r="I2423">
        <v>61.990400000000001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21671</v>
      </c>
      <c r="P2423" t="s">
        <v>58</v>
      </c>
      <c r="Q2423" t="s">
        <v>60</v>
      </c>
    </row>
    <row r="2424" spans="1:18" x14ac:dyDescent="0.25">
      <c r="A2424" t="s">
        <v>28</v>
      </c>
      <c r="B2424" t="s">
        <v>36</v>
      </c>
      <c r="C2424" t="s">
        <v>51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0.57666580000000001</v>
      </c>
      <c r="H2424">
        <v>0.57666580000000001</v>
      </c>
      <c r="I2424">
        <v>61.990400000000001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21671</v>
      </c>
      <c r="P2424" t="s">
        <v>58</v>
      </c>
      <c r="Q2424" t="s">
        <v>60</v>
      </c>
    </row>
    <row r="2425" spans="1:18" x14ac:dyDescent="0.25">
      <c r="A2425" t="s">
        <v>29</v>
      </c>
      <c r="B2425" t="s">
        <v>36</v>
      </c>
      <c r="C2425" t="s">
        <v>51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0.48228330000000003</v>
      </c>
      <c r="H2425">
        <v>0.48228330000000003</v>
      </c>
      <c r="I2425">
        <v>61.990400000000001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21671</v>
      </c>
      <c r="P2425" t="s">
        <v>58</v>
      </c>
      <c r="Q2425" t="s">
        <v>60</v>
      </c>
    </row>
    <row r="2426" spans="1:18" x14ac:dyDescent="0.25">
      <c r="A2426" t="s">
        <v>43</v>
      </c>
      <c r="B2426" t="s">
        <v>36</v>
      </c>
      <c r="C2426" t="s">
        <v>51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12.496919999999999</v>
      </c>
      <c r="H2426">
        <v>12.496919999999999</v>
      </c>
      <c r="I2426">
        <v>61.990400000000001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21671</v>
      </c>
      <c r="P2426" t="s">
        <v>58</v>
      </c>
      <c r="Q2426" t="s">
        <v>60</v>
      </c>
    </row>
    <row r="2427" spans="1:18" x14ac:dyDescent="0.25">
      <c r="A2427" t="s">
        <v>30</v>
      </c>
      <c r="B2427" t="s">
        <v>36</v>
      </c>
      <c r="C2427" t="s">
        <v>52</v>
      </c>
      <c r="D2427" t="s">
        <v>57</v>
      </c>
      <c r="E2427">
        <v>5</v>
      </c>
      <c r="F2427" t="str">
        <f t="shared" si="37"/>
        <v>Average Per Ton1-in-2September Monthly System Peak Day100% Cycling5</v>
      </c>
      <c r="G2427">
        <v>0.13371939999999999</v>
      </c>
      <c r="H2427">
        <v>0.13371939999999999</v>
      </c>
      <c r="I2427">
        <v>65.010800000000003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9073</v>
      </c>
      <c r="P2427" t="s">
        <v>58</v>
      </c>
      <c r="Q2427" t="s">
        <v>60</v>
      </c>
      <c r="R2427" t="s">
        <v>71</v>
      </c>
    </row>
    <row r="2428" spans="1:18" x14ac:dyDescent="0.25">
      <c r="A2428" t="s">
        <v>28</v>
      </c>
      <c r="B2428" t="s">
        <v>36</v>
      </c>
      <c r="C2428" t="s">
        <v>52</v>
      </c>
      <c r="D2428" t="s">
        <v>57</v>
      </c>
      <c r="E2428">
        <v>5</v>
      </c>
      <c r="F2428" t="str">
        <f t="shared" si="37"/>
        <v>Average Per Premise1-in-2September Monthly System Peak Day100% Cycling5</v>
      </c>
      <c r="G2428">
        <v>0.60045219999999999</v>
      </c>
      <c r="H2428">
        <v>0.60045219999999999</v>
      </c>
      <c r="I2428">
        <v>65.010800000000003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9073</v>
      </c>
      <c r="P2428" t="s">
        <v>58</v>
      </c>
      <c r="Q2428" t="s">
        <v>60</v>
      </c>
      <c r="R2428" t="s">
        <v>71</v>
      </c>
    </row>
    <row r="2429" spans="1:18" x14ac:dyDescent="0.25">
      <c r="A2429" t="s">
        <v>29</v>
      </c>
      <c r="B2429" t="s">
        <v>36</v>
      </c>
      <c r="C2429" t="s">
        <v>52</v>
      </c>
      <c r="D2429" t="s">
        <v>57</v>
      </c>
      <c r="E2429">
        <v>5</v>
      </c>
      <c r="F2429" t="str">
        <f t="shared" si="37"/>
        <v>Average Per Device1-in-2September Monthly System Peak Day100% Cycling5</v>
      </c>
      <c r="G2429">
        <v>0.48598599999999997</v>
      </c>
      <c r="H2429">
        <v>0.48598599999999997</v>
      </c>
      <c r="I2429">
        <v>65.010800000000003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9073</v>
      </c>
      <c r="P2429" t="s">
        <v>58</v>
      </c>
      <c r="Q2429" t="s">
        <v>60</v>
      </c>
      <c r="R2429" t="s">
        <v>71</v>
      </c>
    </row>
    <row r="2430" spans="1:18" x14ac:dyDescent="0.25">
      <c r="A2430" t="s">
        <v>43</v>
      </c>
      <c r="B2430" t="s">
        <v>36</v>
      </c>
      <c r="C2430" t="s">
        <v>52</v>
      </c>
      <c r="D2430" t="s">
        <v>57</v>
      </c>
      <c r="E2430">
        <v>5</v>
      </c>
      <c r="F2430" t="str">
        <f t="shared" si="37"/>
        <v>Aggregate1-in-2September Monthly System Peak Day100% Cycling5</v>
      </c>
      <c r="G2430">
        <v>5.4479030000000002</v>
      </c>
      <c r="H2430">
        <v>5.4479030000000002</v>
      </c>
      <c r="I2430">
        <v>65.010800000000003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9073</v>
      </c>
      <c r="P2430" t="s">
        <v>58</v>
      </c>
      <c r="Q2430" t="s">
        <v>60</v>
      </c>
      <c r="R2430" t="s">
        <v>71</v>
      </c>
    </row>
    <row r="2431" spans="1:18" x14ac:dyDescent="0.25">
      <c r="A2431" t="s">
        <v>30</v>
      </c>
      <c r="B2431" t="s">
        <v>36</v>
      </c>
      <c r="C2431" t="s">
        <v>52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0.17193600000000001</v>
      </c>
      <c r="H2431">
        <v>0.17193600000000001</v>
      </c>
      <c r="I2431">
        <v>64.757400000000004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12598</v>
      </c>
      <c r="P2431" t="s">
        <v>58</v>
      </c>
      <c r="Q2431" t="s">
        <v>60</v>
      </c>
      <c r="R2431" t="s">
        <v>71</v>
      </c>
    </row>
    <row r="2432" spans="1:18" x14ac:dyDescent="0.25">
      <c r="A2432" t="s">
        <v>28</v>
      </c>
      <c r="B2432" t="s">
        <v>36</v>
      </c>
      <c r="C2432" t="s">
        <v>52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0.70350749999999995</v>
      </c>
      <c r="H2432">
        <v>0.70350749999999995</v>
      </c>
      <c r="I2432">
        <v>64.757400000000004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12598</v>
      </c>
      <c r="P2432" t="s">
        <v>58</v>
      </c>
      <c r="Q2432" t="s">
        <v>60</v>
      </c>
      <c r="R2432" t="s">
        <v>71</v>
      </c>
    </row>
    <row r="2433" spans="1:18" x14ac:dyDescent="0.25">
      <c r="A2433" t="s">
        <v>29</v>
      </c>
      <c r="B2433" t="s">
        <v>36</v>
      </c>
      <c r="C2433" t="s">
        <v>52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0.6028287</v>
      </c>
      <c r="H2433">
        <v>0.6028287</v>
      </c>
      <c r="I2433">
        <v>64.757400000000004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12598</v>
      </c>
      <c r="P2433" t="s">
        <v>58</v>
      </c>
      <c r="Q2433" t="s">
        <v>60</v>
      </c>
      <c r="R2433" t="s">
        <v>71</v>
      </c>
    </row>
    <row r="2434" spans="1:18" x14ac:dyDescent="0.25">
      <c r="A2434" t="s">
        <v>43</v>
      </c>
      <c r="B2434" t="s">
        <v>36</v>
      </c>
      <c r="C2434" t="s">
        <v>52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8.8627870000000009</v>
      </c>
      <c r="H2434">
        <v>8.8627870000000009</v>
      </c>
      <c r="I2434">
        <v>64.757400000000004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12598</v>
      </c>
      <c r="P2434" t="s">
        <v>58</v>
      </c>
      <c r="Q2434" t="s">
        <v>60</v>
      </c>
      <c r="R2434" t="s">
        <v>71</v>
      </c>
    </row>
    <row r="2435" spans="1:18" x14ac:dyDescent="0.25">
      <c r="A2435" t="s">
        <v>30</v>
      </c>
      <c r="B2435" t="s">
        <v>36</v>
      </c>
      <c r="C2435" t="s">
        <v>52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0.15593470000000001</v>
      </c>
      <c r="H2435">
        <v>0.15593470000000001</v>
      </c>
      <c r="I2435">
        <v>64.863500000000002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21671</v>
      </c>
      <c r="P2435" t="s">
        <v>58</v>
      </c>
      <c r="Q2435" t="s">
        <v>60</v>
      </c>
    </row>
    <row r="2436" spans="1:18" x14ac:dyDescent="0.25">
      <c r="A2436" t="s">
        <v>28</v>
      </c>
      <c r="B2436" t="s">
        <v>36</v>
      </c>
      <c r="C2436" t="s">
        <v>52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0.66406489999999996</v>
      </c>
      <c r="H2436">
        <v>0.66406489999999996</v>
      </c>
      <c r="I2436">
        <v>64.863500000000002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21671</v>
      </c>
      <c r="P2436" t="s">
        <v>58</v>
      </c>
      <c r="Q2436" t="s">
        <v>60</v>
      </c>
    </row>
    <row r="2437" spans="1:18" x14ac:dyDescent="0.25">
      <c r="A2437" t="s">
        <v>29</v>
      </c>
      <c r="B2437" t="s">
        <v>36</v>
      </c>
      <c r="C2437" t="s">
        <v>52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0.55537789999999998</v>
      </c>
      <c r="H2437">
        <v>0.55537789999999998</v>
      </c>
      <c r="I2437">
        <v>64.863500000000002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21671</v>
      </c>
      <c r="P2437" t="s">
        <v>58</v>
      </c>
      <c r="Q2437" t="s">
        <v>60</v>
      </c>
    </row>
    <row r="2438" spans="1:18" x14ac:dyDescent="0.25">
      <c r="A2438" t="s">
        <v>43</v>
      </c>
      <c r="B2438" t="s">
        <v>36</v>
      </c>
      <c r="C2438" t="s">
        <v>52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14.39095</v>
      </c>
      <c r="H2438">
        <v>14.39095</v>
      </c>
      <c r="I2438">
        <v>64.863500000000002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21671</v>
      </c>
      <c r="P2438" t="s">
        <v>58</v>
      </c>
      <c r="Q2438" t="s">
        <v>60</v>
      </c>
    </row>
    <row r="2439" spans="1:18" x14ac:dyDescent="0.25">
      <c r="A2439" t="s">
        <v>30</v>
      </c>
      <c r="B2439" t="s">
        <v>36</v>
      </c>
      <c r="C2439" t="s">
        <v>47</v>
      </c>
      <c r="D2439" t="s">
        <v>57</v>
      </c>
      <c r="E2439">
        <v>6</v>
      </c>
      <c r="F2439" t="str">
        <f t="shared" si="38"/>
        <v>Average Per Ton1-in-2August Monthly System Peak Day100% Cycling6</v>
      </c>
      <c r="G2439">
        <v>0.1343657</v>
      </c>
      <c r="H2439">
        <v>0.1343657</v>
      </c>
      <c r="I2439">
        <v>69.212299999999999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9073</v>
      </c>
      <c r="P2439" t="s">
        <v>58</v>
      </c>
      <c r="Q2439" t="s">
        <v>60</v>
      </c>
      <c r="R2439" t="s">
        <v>66</v>
      </c>
    </row>
    <row r="2440" spans="1:18" x14ac:dyDescent="0.25">
      <c r="A2440" t="s">
        <v>28</v>
      </c>
      <c r="B2440" t="s">
        <v>36</v>
      </c>
      <c r="C2440" t="s">
        <v>47</v>
      </c>
      <c r="D2440" t="s">
        <v>57</v>
      </c>
      <c r="E2440">
        <v>6</v>
      </c>
      <c r="F2440" t="str">
        <f t="shared" si="38"/>
        <v>Average Per Premise1-in-2August Monthly System Peak Day100% Cycling6</v>
      </c>
      <c r="G2440">
        <v>0.60335419999999995</v>
      </c>
      <c r="H2440">
        <v>0.6033541</v>
      </c>
      <c r="I2440">
        <v>69.212299999999999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9073</v>
      </c>
      <c r="P2440" t="s">
        <v>58</v>
      </c>
      <c r="Q2440" t="s">
        <v>60</v>
      </c>
      <c r="R2440" t="s">
        <v>66</v>
      </c>
    </row>
    <row r="2441" spans="1:18" x14ac:dyDescent="0.25">
      <c r="A2441" t="s">
        <v>29</v>
      </c>
      <c r="B2441" t="s">
        <v>36</v>
      </c>
      <c r="C2441" t="s">
        <v>47</v>
      </c>
      <c r="D2441" t="s">
        <v>57</v>
      </c>
      <c r="E2441">
        <v>6</v>
      </c>
      <c r="F2441" t="str">
        <f t="shared" si="38"/>
        <v>Average Per Device1-in-2August Monthly System Peak Day100% Cycling6</v>
      </c>
      <c r="G2441">
        <v>0.48833480000000001</v>
      </c>
      <c r="H2441">
        <v>0.48833470000000001</v>
      </c>
      <c r="I2441">
        <v>69.212299999999999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9073</v>
      </c>
      <c r="P2441" t="s">
        <v>58</v>
      </c>
      <c r="Q2441" t="s">
        <v>60</v>
      </c>
      <c r="R2441" t="s">
        <v>66</v>
      </c>
    </row>
    <row r="2442" spans="1:18" x14ac:dyDescent="0.25">
      <c r="A2442" t="s">
        <v>43</v>
      </c>
      <c r="B2442" t="s">
        <v>36</v>
      </c>
      <c r="C2442" t="s">
        <v>47</v>
      </c>
      <c r="D2442" t="s">
        <v>57</v>
      </c>
      <c r="E2442">
        <v>6</v>
      </c>
      <c r="F2442" t="str">
        <f t="shared" si="38"/>
        <v>Aggregate1-in-2August Monthly System Peak Day100% Cycling6</v>
      </c>
      <c r="G2442">
        <v>5.4742319999999998</v>
      </c>
      <c r="H2442">
        <v>5.4742319999999998</v>
      </c>
      <c r="I2442">
        <v>69.212299999999999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9073</v>
      </c>
      <c r="P2442" t="s">
        <v>58</v>
      </c>
      <c r="Q2442" t="s">
        <v>60</v>
      </c>
      <c r="R2442" t="s">
        <v>66</v>
      </c>
    </row>
    <row r="2443" spans="1:18" x14ac:dyDescent="0.25">
      <c r="A2443" t="s">
        <v>30</v>
      </c>
      <c r="B2443" t="s">
        <v>36</v>
      </c>
      <c r="C2443" t="s">
        <v>47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0.17430960000000001</v>
      </c>
      <c r="H2443">
        <v>0.17430960000000001</v>
      </c>
      <c r="I2443">
        <v>69.007800000000003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12598</v>
      </c>
      <c r="P2443" t="s">
        <v>58</v>
      </c>
      <c r="Q2443" t="s">
        <v>60</v>
      </c>
      <c r="R2443" t="s">
        <v>66</v>
      </c>
    </row>
    <row r="2444" spans="1:18" x14ac:dyDescent="0.25">
      <c r="A2444" t="s">
        <v>28</v>
      </c>
      <c r="B2444" t="s">
        <v>36</v>
      </c>
      <c r="C2444" t="s">
        <v>47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0.7132193</v>
      </c>
      <c r="H2444">
        <v>0.7132193</v>
      </c>
      <c r="I2444">
        <v>69.007800000000003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12598</v>
      </c>
      <c r="P2444" t="s">
        <v>58</v>
      </c>
      <c r="Q2444" t="s">
        <v>60</v>
      </c>
      <c r="R2444" t="s">
        <v>66</v>
      </c>
    </row>
    <row r="2445" spans="1:18" x14ac:dyDescent="0.25">
      <c r="A2445" t="s">
        <v>29</v>
      </c>
      <c r="B2445" t="s">
        <v>36</v>
      </c>
      <c r="C2445" t="s">
        <v>47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0.61115059999999999</v>
      </c>
      <c r="H2445">
        <v>0.61115070000000005</v>
      </c>
      <c r="I2445">
        <v>69.007800000000003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12598</v>
      </c>
      <c r="P2445" t="s">
        <v>58</v>
      </c>
      <c r="Q2445" t="s">
        <v>60</v>
      </c>
      <c r="R2445" t="s">
        <v>66</v>
      </c>
    </row>
    <row r="2446" spans="1:18" x14ac:dyDescent="0.25">
      <c r="A2446" t="s">
        <v>43</v>
      </c>
      <c r="B2446" t="s">
        <v>36</v>
      </c>
      <c r="C2446" t="s">
        <v>47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8.9851369999999999</v>
      </c>
      <c r="H2446">
        <v>8.9851369999999999</v>
      </c>
      <c r="I2446">
        <v>69.007800000000003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12598</v>
      </c>
      <c r="P2446" t="s">
        <v>58</v>
      </c>
      <c r="Q2446" t="s">
        <v>60</v>
      </c>
      <c r="R2446" t="s">
        <v>66</v>
      </c>
    </row>
    <row r="2447" spans="1:18" x14ac:dyDescent="0.25">
      <c r="A2447" t="s">
        <v>30</v>
      </c>
      <c r="B2447" t="s">
        <v>36</v>
      </c>
      <c r="C2447" t="s">
        <v>47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0.15758510000000001</v>
      </c>
      <c r="H2447">
        <v>0.15758510000000001</v>
      </c>
      <c r="I2447">
        <v>69.093400000000003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21671</v>
      </c>
      <c r="P2447" t="s">
        <v>58</v>
      </c>
      <c r="Q2447" t="s">
        <v>60</v>
      </c>
    </row>
    <row r="2448" spans="1:18" x14ac:dyDescent="0.25">
      <c r="A2448" t="s">
        <v>28</v>
      </c>
      <c r="B2448" t="s">
        <v>36</v>
      </c>
      <c r="C2448" t="s">
        <v>47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0.6710931</v>
      </c>
      <c r="H2448">
        <v>0.6710931</v>
      </c>
      <c r="I2448">
        <v>69.093400000000003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21671</v>
      </c>
      <c r="P2448" t="s">
        <v>58</v>
      </c>
      <c r="Q2448" t="s">
        <v>60</v>
      </c>
    </row>
    <row r="2449" spans="1:18" x14ac:dyDescent="0.25">
      <c r="A2449" t="s">
        <v>29</v>
      </c>
      <c r="B2449" t="s">
        <v>36</v>
      </c>
      <c r="C2449" t="s">
        <v>47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0.56125570000000002</v>
      </c>
      <c r="H2449">
        <v>0.56125570000000002</v>
      </c>
      <c r="I2449">
        <v>69.093400000000003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21671</v>
      </c>
      <c r="P2449" t="s">
        <v>58</v>
      </c>
      <c r="Q2449" t="s">
        <v>60</v>
      </c>
    </row>
    <row r="2450" spans="1:18" x14ac:dyDescent="0.25">
      <c r="A2450" t="s">
        <v>43</v>
      </c>
      <c r="B2450" t="s">
        <v>36</v>
      </c>
      <c r="C2450" t="s">
        <v>47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14.54326</v>
      </c>
      <c r="H2450">
        <v>14.54326</v>
      </c>
      <c r="I2450">
        <v>69.093400000000003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21671</v>
      </c>
      <c r="P2450" t="s">
        <v>58</v>
      </c>
      <c r="Q2450" t="s">
        <v>60</v>
      </c>
    </row>
    <row r="2451" spans="1:18" x14ac:dyDescent="0.25">
      <c r="A2451" t="s">
        <v>30</v>
      </c>
      <c r="B2451" t="s">
        <v>36</v>
      </c>
      <c r="C2451" t="s">
        <v>37</v>
      </c>
      <c r="D2451" t="s">
        <v>57</v>
      </c>
      <c r="E2451">
        <v>6</v>
      </c>
      <c r="F2451" t="str">
        <f t="shared" si="38"/>
        <v>Average Per Ton1-in-2August Typical Event Day100% Cycling6</v>
      </c>
      <c r="G2451">
        <v>0.1232439</v>
      </c>
      <c r="H2451">
        <v>0.1232439</v>
      </c>
      <c r="I2451">
        <v>65.447400000000002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9073</v>
      </c>
      <c r="P2451" t="s">
        <v>58</v>
      </c>
      <c r="Q2451" t="s">
        <v>60</v>
      </c>
      <c r="R2451" t="s">
        <v>66</v>
      </c>
    </row>
    <row r="2452" spans="1:18" x14ac:dyDescent="0.25">
      <c r="A2452" t="s">
        <v>28</v>
      </c>
      <c r="B2452" t="s">
        <v>36</v>
      </c>
      <c r="C2452" t="s">
        <v>37</v>
      </c>
      <c r="D2452" t="s">
        <v>57</v>
      </c>
      <c r="E2452">
        <v>6</v>
      </c>
      <c r="F2452" t="str">
        <f t="shared" si="38"/>
        <v>Average Per Premise1-in-2August Typical Event Day100% Cycling6</v>
      </c>
      <c r="G2452">
        <v>0.55341289999999999</v>
      </c>
      <c r="H2452">
        <v>0.55341289999999999</v>
      </c>
      <c r="I2452">
        <v>65.447400000000002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9073</v>
      </c>
      <c r="P2452" t="s">
        <v>58</v>
      </c>
      <c r="Q2452" t="s">
        <v>60</v>
      </c>
      <c r="R2452" t="s">
        <v>66</v>
      </c>
    </row>
    <row r="2453" spans="1:18" x14ac:dyDescent="0.25">
      <c r="A2453" t="s">
        <v>29</v>
      </c>
      <c r="B2453" t="s">
        <v>36</v>
      </c>
      <c r="C2453" t="s">
        <v>37</v>
      </c>
      <c r="D2453" t="s">
        <v>57</v>
      </c>
      <c r="E2453">
        <v>6</v>
      </c>
      <c r="F2453" t="str">
        <f t="shared" si="38"/>
        <v>Average Per Device1-in-2August Typical Event Day100% Cycling6</v>
      </c>
      <c r="G2453">
        <v>0.44791389999999998</v>
      </c>
      <c r="H2453">
        <v>0.44791389999999998</v>
      </c>
      <c r="I2453">
        <v>65.447400000000002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9073</v>
      </c>
      <c r="P2453" t="s">
        <v>58</v>
      </c>
      <c r="Q2453" t="s">
        <v>60</v>
      </c>
      <c r="R2453" t="s">
        <v>66</v>
      </c>
    </row>
    <row r="2454" spans="1:18" x14ac:dyDescent="0.25">
      <c r="A2454" t="s">
        <v>43</v>
      </c>
      <c r="B2454" t="s">
        <v>36</v>
      </c>
      <c r="C2454" t="s">
        <v>37</v>
      </c>
      <c r="D2454" t="s">
        <v>57</v>
      </c>
      <c r="E2454">
        <v>6</v>
      </c>
      <c r="F2454" t="str">
        <f t="shared" si="38"/>
        <v>Aggregate1-in-2August Typical Event Day100% Cycling6</v>
      </c>
      <c r="G2454">
        <v>5.021115</v>
      </c>
      <c r="H2454">
        <v>5.021115</v>
      </c>
      <c r="I2454">
        <v>65.447400000000002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9073</v>
      </c>
      <c r="P2454" t="s">
        <v>58</v>
      </c>
      <c r="Q2454" t="s">
        <v>60</v>
      </c>
      <c r="R2454" t="s">
        <v>66</v>
      </c>
    </row>
    <row r="2455" spans="1:18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0.1666705</v>
      </c>
      <c r="H2455">
        <v>0.1666705</v>
      </c>
      <c r="I2455">
        <v>65.262699999999995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12598</v>
      </c>
      <c r="P2455" t="s">
        <v>58</v>
      </c>
      <c r="Q2455" t="s">
        <v>60</v>
      </c>
      <c r="R2455" t="s">
        <v>66</v>
      </c>
    </row>
    <row r="2456" spans="1:18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0.68196250000000003</v>
      </c>
      <c r="H2456">
        <v>0.68196239999999997</v>
      </c>
      <c r="I2456">
        <v>65.262699999999995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12598</v>
      </c>
      <c r="P2456" t="s">
        <v>58</v>
      </c>
      <c r="Q2456" t="s">
        <v>60</v>
      </c>
      <c r="R2456" t="s">
        <v>66</v>
      </c>
    </row>
    <row r="2457" spans="1:18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0.58436690000000002</v>
      </c>
      <c r="H2457">
        <v>0.58436690000000002</v>
      </c>
      <c r="I2457">
        <v>65.262699999999995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12598</v>
      </c>
      <c r="P2457" t="s">
        <v>58</v>
      </c>
      <c r="Q2457" t="s">
        <v>60</v>
      </c>
      <c r="R2457" t="s">
        <v>66</v>
      </c>
    </row>
    <row r="2458" spans="1:18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8.5913629999999994</v>
      </c>
      <c r="H2458">
        <v>8.5913629999999994</v>
      </c>
      <c r="I2458">
        <v>65.262699999999995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12598</v>
      </c>
      <c r="P2458" t="s">
        <v>58</v>
      </c>
      <c r="Q2458" t="s">
        <v>60</v>
      </c>
      <c r="R2458" t="s">
        <v>66</v>
      </c>
    </row>
    <row r="2459" spans="1:18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0.1484877</v>
      </c>
      <c r="H2459">
        <v>0.1484877</v>
      </c>
      <c r="I2459">
        <v>65.340100000000007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21671</v>
      </c>
      <c r="P2459" t="s">
        <v>58</v>
      </c>
      <c r="Q2459" t="s">
        <v>60</v>
      </c>
    </row>
    <row r="2460" spans="1:18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0.63235110000000005</v>
      </c>
      <c r="H2460">
        <v>0.63235110000000005</v>
      </c>
      <c r="I2460">
        <v>65.340100000000007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21671</v>
      </c>
      <c r="P2460" t="s">
        <v>58</v>
      </c>
      <c r="Q2460" t="s">
        <v>60</v>
      </c>
    </row>
    <row r="2461" spans="1:18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0.52885459999999995</v>
      </c>
      <c r="H2461">
        <v>0.52885459999999995</v>
      </c>
      <c r="I2461">
        <v>65.340100000000007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21671</v>
      </c>
      <c r="P2461" t="s">
        <v>58</v>
      </c>
      <c r="Q2461" t="s">
        <v>60</v>
      </c>
    </row>
    <row r="2462" spans="1:18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13.70368</v>
      </c>
      <c r="H2462">
        <v>13.70368</v>
      </c>
      <c r="I2462">
        <v>65.340100000000007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21671</v>
      </c>
      <c r="P2462" t="s">
        <v>58</v>
      </c>
      <c r="Q2462" t="s">
        <v>60</v>
      </c>
    </row>
    <row r="2463" spans="1:18" x14ac:dyDescent="0.25">
      <c r="A2463" t="s">
        <v>30</v>
      </c>
      <c r="B2463" t="s">
        <v>36</v>
      </c>
      <c r="C2463" t="s">
        <v>48</v>
      </c>
      <c r="D2463" t="s">
        <v>57</v>
      </c>
      <c r="E2463">
        <v>6</v>
      </c>
      <c r="F2463" t="str">
        <f t="shared" si="38"/>
        <v>Average Per Ton1-in-2July Monthly System Peak Day100% Cycling6</v>
      </c>
      <c r="G2463">
        <v>0.1218257</v>
      </c>
      <c r="H2463">
        <v>0.1218257</v>
      </c>
      <c r="I2463">
        <v>66.610799999999998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9073</v>
      </c>
      <c r="P2463" t="s">
        <v>58</v>
      </c>
      <c r="Q2463" t="s">
        <v>60</v>
      </c>
      <c r="R2463" t="s">
        <v>67</v>
      </c>
    </row>
    <row r="2464" spans="1:18" x14ac:dyDescent="0.25">
      <c r="A2464" t="s">
        <v>28</v>
      </c>
      <c r="B2464" t="s">
        <v>36</v>
      </c>
      <c r="C2464" t="s">
        <v>48</v>
      </c>
      <c r="D2464" t="s">
        <v>57</v>
      </c>
      <c r="E2464">
        <v>6</v>
      </c>
      <c r="F2464" t="str">
        <f t="shared" si="38"/>
        <v>Average Per Premise1-in-2July Monthly System Peak Day100% Cycling6</v>
      </c>
      <c r="G2464">
        <v>0.547045</v>
      </c>
      <c r="H2464">
        <v>0.547045</v>
      </c>
      <c r="I2464">
        <v>66.610799999999998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9073</v>
      </c>
      <c r="P2464" t="s">
        <v>58</v>
      </c>
      <c r="Q2464" t="s">
        <v>60</v>
      </c>
      <c r="R2464" t="s">
        <v>67</v>
      </c>
    </row>
    <row r="2465" spans="1:18" x14ac:dyDescent="0.25">
      <c r="A2465" t="s">
        <v>29</v>
      </c>
      <c r="B2465" t="s">
        <v>36</v>
      </c>
      <c r="C2465" t="s">
        <v>48</v>
      </c>
      <c r="D2465" t="s">
        <v>57</v>
      </c>
      <c r="E2465">
        <v>6</v>
      </c>
      <c r="F2465" t="str">
        <f t="shared" si="38"/>
        <v>Average Per Device1-in-2July Monthly System Peak Day100% Cycling6</v>
      </c>
      <c r="G2465">
        <v>0.44275999999999999</v>
      </c>
      <c r="H2465">
        <v>0.44275999999999999</v>
      </c>
      <c r="I2465">
        <v>66.610799999999998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9073</v>
      </c>
      <c r="P2465" t="s">
        <v>58</v>
      </c>
      <c r="Q2465" t="s">
        <v>60</v>
      </c>
      <c r="R2465" t="s">
        <v>67</v>
      </c>
    </row>
    <row r="2466" spans="1:18" x14ac:dyDescent="0.25">
      <c r="A2466" t="s">
        <v>43</v>
      </c>
      <c r="B2466" t="s">
        <v>36</v>
      </c>
      <c r="C2466" t="s">
        <v>48</v>
      </c>
      <c r="D2466" t="s">
        <v>57</v>
      </c>
      <c r="E2466">
        <v>6</v>
      </c>
      <c r="F2466" t="str">
        <f t="shared" si="38"/>
        <v>Aggregate1-in-2July Monthly System Peak Day100% Cycling6</v>
      </c>
      <c r="G2466">
        <v>4.9633390000000004</v>
      </c>
      <c r="H2466">
        <v>4.9633390000000004</v>
      </c>
      <c r="I2466">
        <v>66.610799999999998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9073</v>
      </c>
      <c r="P2466" t="s">
        <v>58</v>
      </c>
      <c r="Q2466" t="s">
        <v>60</v>
      </c>
      <c r="R2466" t="s">
        <v>67</v>
      </c>
    </row>
    <row r="2467" spans="1:18" x14ac:dyDescent="0.25">
      <c r="A2467" t="s">
        <v>30</v>
      </c>
      <c r="B2467" t="s">
        <v>36</v>
      </c>
      <c r="C2467" t="s">
        <v>48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0.16605120000000001</v>
      </c>
      <c r="H2467">
        <v>0.16605120000000001</v>
      </c>
      <c r="I2467">
        <v>66.555899999999994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12598</v>
      </c>
      <c r="P2467" t="s">
        <v>58</v>
      </c>
      <c r="Q2467" t="s">
        <v>60</v>
      </c>
      <c r="R2467" t="s">
        <v>67</v>
      </c>
    </row>
    <row r="2468" spans="1:18" x14ac:dyDescent="0.25">
      <c r="A2468" t="s">
        <v>28</v>
      </c>
      <c r="B2468" t="s">
        <v>36</v>
      </c>
      <c r="C2468" t="s">
        <v>48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0.67942880000000005</v>
      </c>
      <c r="H2468">
        <v>0.67942880000000005</v>
      </c>
      <c r="I2468">
        <v>66.555899999999994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12598</v>
      </c>
      <c r="P2468" t="s">
        <v>58</v>
      </c>
      <c r="Q2468" t="s">
        <v>60</v>
      </c>
      <c r="R2468" t="s">
        <v>67</v>
      </c>
    </row>
    <row r="2469" spans="1:18" x14ac:dyDescent="0.25">
      <c r="A2469" t="s">
        <v>29</v>
      </c>
      <c r="B2469" t="s">
        <v>36</v>
      </c>
      <c r="C2469" t="s">
        <v>48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0.58219580000000004</v>
      </c>
      <c r="H2469">
        <v>0.58219589999999999</v>
      </c>
      <c r="I2469">
        <v>66.555899999999994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12598</v>
      </c>
      <c r="P2469" t="s">
        <v>58</v>
      </c>
      <c r="Q2469" t="s">
        <v>60</v>
      </c>
      <c r="R2469" t="s">
        <v>67</v>
      </c>
    </row>
    <row r="2470" spans="1:18" x14ac:dyDescent="0.25">
      <c r="A2470" t="s">
        <v>43</v>
      </c>
      <c r="B2470" t="s">
        <v>36</v>
      </c>
      <c r="C2470" t="s">
        <v>48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8.5594429999999999</v>
      </c>
      <c r="H2470">
        <v>8.5594439999999992</v>
      </c>
      <c r="I2470">
        <v>66.555899999999994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12598</v>
      </c>
      <c r="P2470" t="s">
        <v>58</v>
      </c>
      <c r="Q2470" t="s">
        <v>60</v>
      </c>
      <c r="R2470" t="s">
        <v>67</v>
      </c>
    </row>
    <row r="2471" spans="1:18" x14ac:dyDescent="0.25">
      <c r="A2471" t="s">
        <v>30</v>
      </c>
      <c r="B2471" t="s">
        <v>36</v>
      </c>
      <c r="C2471" t="s">
        <v>48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0.147534</v>
      </c>
      <c r="H2471">
        <v>0.147534</v>
      </c>
      <c r="I2471">
        <v>66.578900000000004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21671</v>
      </c>
      <c r="P2471" t="s">
        <v>58</v>
      </c>
      <c r="Q2471" t="s">
        <v>60</v>
      </c>
    </row>
    <row r="2472" spans="1:18" x14ac:dyDescent="0.25">
      <c r="A2472" t="s">
        <v>28</v>
      </c>
      <c r="B2472" t="s">
        <v>36</v>
      </c>
      <c r="C2472" t="s">
        <v>48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0.6282896</v>
      </c>
      <c r="H2472">
        <v>0.6282896</v>
      </c>
      <c r="I2472">
        <v>66.578900000000004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21671</v>
      </c>
      <c r="P2472" t="s">
        <v>58</v>
      </c>
      <c r="Q2472" t="s">
        <v>60</v>
      </c>
    </row>
    <row r="2473" spans="1:18" x14ac:dyDescent="0.25">
      <c r="A2473" t="s">
        <v>29</v>
      </c>
      <c r="B2473" t="s">
        <v>36</v>
      </c>
      <c r="C2473" t="s">
        <v>48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0.52545790000000003</v>
      </c>
      <c r="H2473">
        <v>0.52545790000000003</v>
      </c>
      <c r="I2473">
        <v>66.578900000000004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21671</v>
      </c>
      <c r="P2473" t="s">
        <v>58</v>
      </c>
      <c r="Q2473" t="s">
        <v>60</v>
      </c>
    </row>
    <row r="2474" spans="1:18" x14ac:dyDescent="0.25">
      <c r="A2474" t="s">
        <v>43</v>
      </c>
      <c r="B2474" t="s">
        <v>36</v>
      </c>
      <c r="C2474" t="s">
        <v>48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13.61566</v>
      </c>
      <c r="H2474">
        <v>13.61566</v>
      </c>
      <c r="I2474">
        <v>66.578900000000004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21671</v>
      </c>
      <c r="P2474" t="s">
        <v>58</v>
      </c>
      <c r="Q2474" t="s">
        <v>60</v>
      </c>
    </row>
    <row r="2475" spans="1:18" x14ac:dyDescent="0.25">
      <c r="A2475" t="s">
        <v>30</v>
      </c>
      <c r="B2475" t="s">
        <v>36</v>
      </c>
      <c r="C2475" t="s">
        <v>49</v>
      </c>
      <c r="D2475" t="s">
        <v>57</v>
      </c>
      <c r="E2475">
        <v>6</v>
      </c>
      <c r="F2475" t="str">
        <f t="shared" si="38"/>
        <v>Average Per Ton1-in-2June Monthly System Peak Day100% Cycling6</v>
      </c>
      <c r="G2475">
        <v>9.7270899999999993E-2</v>
      </c>
      <c r="H2475">
        <v>9.7270899999999993E-2</v>
      </c>
      <c r="I2475">
        <v>60.548699999999997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9073</v>
      </c>
      <c r="P2475" t="s">
        <v>58</v>
      </c>
      <c r="Q2475" t="s">
        <v>60</v>
      </c>
      <c r="R2475" t="s">
        <v>68</v>
      </c>
    </row>
    <row r="2476" spans="1:18" x14ac:dyDescent="0.25">
      <c r="A2476" t="s">
        <v>28</v>
      </c>
      <c r="B2476" t="s">
        <v>36</v>
      </c>
      <c r="C2476" t="s">
        <v>49</v>
      </c>
      <c r="D2476" t="s">
        <v>57</v>
      </c>
      <c r="E2476">
        <v>6</v>
      </c>
      <c r="F2476" t="str">
        <f t="shared" si="38"/>
        <v>Average Per Premise1-in-2June Monthly System Peak Day100% Cycling6</v>
      </c>
      <c r="G2476">
        <v>0.43678430000000001</v>
      </c>
      <c r="H2476">
        <v>0.43678430000000001</v>
      </c>
      <c r="I2476">
        <v>60.548699999999997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9073</v>
      </c>
      <c r="P2476" t="s">
        <v>58</v>
      </c>
      <c r="Q2476" t="s">
        <v>60</v>
      </c>
      <c r="R2476" t="s">
        <v>68</v>
      </c>
    </row>
    <row r="2477" spans="1:18" x14ac:dyDescent="0.25">
      <c r="A2477" t="s">
        <v>29</v>
      </c>
      <c r="B2477" t="s">
        <v>36</v>
      </c>
      <c r="C2477" t="s">
        <v>49</v>
      </c>
      <c r="D2477" t="s">
        <v>57</v>
      </c>
      <c r="E2477">
        <v>6</v>
      </c>
      <c r="F2477" t="str">
        <f t="shared" si="38"/>
        <v>Average Per Device1-in-2June Monthly System Peak Day100% Cycling6</v>
      </c>
      <c r="G2477">
        <v>0.35351870000000002</v>
      </c>
      <c r="H2477">
        <v>0.35351870000000002</v>
      </c>
      <c r="I2477">
        <v>60.548699999999997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9073</v>
      </c>
      <c r="P2477" t="s">
        <v>58</v>
      </c>
      <c r="Q2477" t="s">
        <v>60</v>
      </c>
      <c r="R2477" t="s">
        <v>68</v>
      </c>
    </row>
    <row r="2478" spans="1:18" x14ac:dyDescent="0.25">
      <c r="A2478" t="s">
        <v>43</v>
      </c>
      <c r="B2478" t="s">
        <v>36</v>
      </c>
      <c r="C2478" t="s">
        <v>49</v>
      </c>
      <c r="D2478" t="s">
        <v>57</v>
      </c>
      <c r="E2478">
        <v>6</v>
      </c>
      <c r="F2478" t="str">
        <f t="shared" si="38"/>
        <v>Aggregate1-in-2June Monthly System Peak Day100% Cycling6</v>
      </c>
      <c r="G2478">
        <v>3.9629439999999998</v>
      </c>
      <c r="H2478">
        <v>3.9629439999999998</v>
      </c>
      <c r="I2478">
        <v>60.548699999999997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9073</v>
      </c>
      <c r="P2478" t="s">
        <v>58</v>
      </c>
      <c r="Q2478" t="s">
        <v>60</v>
      </c>
      <c r="R2478" t="s">
        <v>68</v>
      </c>
    </row>
    <row r="2479" spans="1:18" x14ac:dyDescent="0.25">
      <c r="A2479" t="s">
        <v>30</v>
      </c>
      <c r="B2479" t="s">
        <v>36</v>
      </c>
      <c r="C2479" t="s">
        <v>49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0.14731810000000001</v>
      </c>
      <c r="H2479">
        <v>0.14731810000000001</v>
      </c>
      <c r="I2479">
        <v>60.1526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12598</v>
      </c>
      <c r="P2479" t="s">
        <v>58</v>
      </c>
      <c r="Q2479" t="s">
        <v>60</v>
      </c>
      <c r="R2479" t="s">
        <v>68</v>
      </c>
    </row>
    <row r="2480" spans="1:18" x14ac:dyDescent="0.25">
      <c r="A2480" t="s">
        <v>28</v>
      </c>
      <c r="B2480" t="s">
        <v>36</v>
      </c>
      <c r="C2480" t="s">
        <v>49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0.60277879999999995</v>
      </c>
      <c r="H2480">
        <v>0.60277879999999995</v>
      </c>
      <c r="I2480">
        <v>60.1526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12598</v>
      </c>
      <c r="P2480" t="s">
        <v>58</v>
      </c>
      <c r="Q2480" t="s">
        <v>60</v>
      </c>
      <c r="R2480" t="s">
        <v>68</v>
      </c>
    </row>
    <row r="2481" spans="1:18" x14ac:dyDescent="0.25">
      <c r="A2481" t="s">
        <v>29</v>
      </c>
      <c r="B2481" t="s">
        <v>36</v>
      </c>
      <c r="C2481" t="s">
        <v>49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0.51651530000000001</v>
      </c>
      <c r="H2481">
        <v>0.51651530000000001</v>
      </c>
      <c r="I2481">
        <v>60.1526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12598</v>
      </c>
      <c r="P2481" t="s">
        <v>58</v>
      </c>
      <c r="Q2481" t="s">
        <v>60</v>
      </c>
      <c r="R2481" t="s">
        <v>68</v>
      </c>
    </row>
    <row r="2482" spans="1:18" x14ac:dyDescent="0.25">
      <c r="A2482" t="s">
        <v>43</v>
      </c>
      <c r="B2482" t="s">
        <v>36</v>
      </c>
      <c r="C2482" t="s">
        <v>49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7.5938080000000001</v>
      </c>
      <c r="H2482">
        <v>7.5938080000000001</v>
      </c>
      <c r="I2482">
        <v>60.1526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12598</v>
      </c>
      <c r="P2482" t="s">
        <v>58</v>
      </c>
      <c r="Q2482" t="s">
        <v>60</v>
      </c>
      <c r="R2482" t="s">
        <v>68</v>
      </c>
    </row>
    <row r="2483" spans="1:18" x14ac:dyDescent="0.25">
      <c r="A2483" t="s">
        <v>30</v>
      </c>
      <c r="B2483" t="s">
        <v>36</v>
      </c>
      <c r="C2483" t="s">
        <v>49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0.12636339999999999</v>
      </c>
      <c r="H2483">
        <v>0.12636339999999999</v>
      </c>
      <c r="I2483">
        <v>60.318399999999997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21671</v>
      </c>
      <c r="P2483" t="s">
        <v>58</v>
      </c>
      <c r="Q2483" t="s">
        <v>60</v>
      </c>
    </row>
    <row r="2484" spans="1:18" x14ac:dyDescent="0.25">
      <c r="A2484" t="s">
        <v>28</v>
      </c>
      <c r="B2484" t="s">
        <v>36</v>
      </c>
      <c r="C2484" t="s">
        <v>49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0.53813200000000005</v>
      </c>
      <c r="H2484">
        <v>0.5381321</v>
      </c>
      <c r="I2484">
        <v>60.318399999999997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21671</v>
      </c>
      <c r="P2484" t="s">
        <v>58</v>
      </c>
      <c r="Q2484" t="s">
        <v>60</v>
      </c>
    </row>
    <row r="2485" spans="1:18" x14ac:dyDescent="0.25">
      <c r="A2485" t="s">
        <v>29</v>
      </c>
      <c r="B2485" t="s">
        <v>36</v>
      </c>
      <c r="C2485" t="s">
        <v>49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0.45005630000000002</v>
      </c>
      <c r="H2485">
        <v>0.45005630000000002</v>
      </c>
      <c r="I2485">
        <v>60.318399999999997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21671</v>
      </c>
      <c r="P2485" t="s">
        <v>58</v>
      </c>
      <c r="Q2485" t="s">
        <v>60</v>
      </c>
    </row>
    <row r="2486" spans="1:18" x14ac:dyDescent="0.25">
      <c r="A2486" t="s">
        <v>43</v>
      </c>
      <c r="B2486" t="s">
        <v>36</v>
      </c>
      <c r="C2486" t="s">
        <v>49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11.661860000000001</v>
      </c>
      <c r="H2486">
        <v>11.661860000000001</v>
      </c>
      <c r="I2486">
        <v>60.318399999999997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21671</v>
      </c>
      <c r="P2486" t="s">
        <v>58</v>
      </c>
      <c r="Q2486" t="s">
        <v>60</v>
      </c>
    </row>
    <row r="2487" spans="1:18" x14ac:dyDescent="0.25">
      <c r="A2487" t="s">
        <v>30</v>
      </c>
      <c r="B2487" t="s">
        <v>36</v>
      </c>
      <c r="C2487" t="s">
        <v>50</v>
      </c>
      <c r="D2487" t="s">
        <v>57</v>
      </c>
      <c r="E2487">
        <v>6</v>
      </c>
      <c r="F2487" t="str">
        <f t="shared" si="38"/>
        <v>Average Per Ton1-in-2May Monthly System Peak Day100% Cycling6</v>
      </c>
      <c r="G2487">
        <v>9.7608299999999995E-2</v>
      </c>
      <c r="H2487">
        <v>9.7608299999999995E-2</v>
      </c>
      <c r="I2487">
        <v>58.274900000000002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9073</v>
      </c>
      <c r="P2487" t="s">
        <v>58</v>
      </c>
      <c r="Q2487" t="s">
        <v>60</v>
      </c>
      <c r="R2487" t="s">
        <v>69</v>
      </c>
    </row>
    <row r="2488" spans="1:18" x14ac:dyDescent="0.25">
      <c r="A2488" t="s">
        <v>28</v>
      </c>
      <c r="B2488" t="s">
        <v>36</v>
      </c>
      <c r="C2488" t="s">
        <v>50</v>
      </c>
      <c r="D2488" t="s">
        <v>57</v>
      </c>
      <c r="E2488">
        <v>6</v>
      </c>
      <c r="F2488" t="str">
        <f t="shared" si="38"/>
        <v>Average Per Premise1-in-2May Monthly System Peak Day100% Cycling6</v>
      </c>
      <c r="G2488">
        <v>0.43829940000000001</v>
      </c>
      <c r="H2488">
        <v>0.43829940000000001</v>
      </c>
      <c r="I2488">
        <v>58.274900000000002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9073</v>
      </c>
      <c r="P2488" t="s">
        <v>58</v>
      </c>
      <c r="Q2488" t="s">
        <v>60</v>
      </c>
      <c r="R2488" t="s">
        <v>69</v>
      </c>
    </row>
    <row r="2489" spans="1:18" x14ac:dyDescent="0.25">
      <c r="A2489" t="s">
        <v>29</v>
      </c>
      <c r="B2489" t="s">
        <v>36</v>
      </c>
      <c r="C2489" t="s">
        <v>50</v>
      </c>
      <c r="D2489" t="s">
        <v>57</v>
      </c>
      <c r="E2489">
        <v>6</v>
      </c>
      <c r="F2489" t="str">
        <f t="shared" si="38"/>
        <v>Average Per Device1-in-2May Monthly System Peak Day100% Cycling6</v>
      </c>
      <c r="G2489">
        <v>0.35474489999999997</v>
      </c>
      <c r="H2489">
        <v>0.35474489999999997</v>
      </c>
      <c r="I2489">
        <v>58.274900000000002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9073</v>
      </c>
      <c r="P2489" t="s">
        <v>58</v>
      </c>
      <c r="Q2489" t="s">
        <v>60</v>
      </c>
      <c r="R2489" t="s">
        <v>69</v>
      </c>
    </row>
    <row r="2490" spans="1:18" x14ac:dyDescent="0.25">
      <c r="A2490" t="s">
        <v>43</v>
      </c>
      <c r="B2490" t="s">
        <v>36</v>
      </c>
      <c r="C2490" t="s">
        <v>50</v>
      </c>
      <c r="D2490" t="s">
        <v>57</v>
      </c>
      <c r="E2490">
        <v>6</v>
      </c>
      <c r="F2490" t="str">
        <f t="shared" si="38"/>
        <v>Aggregate1-in-2May Monthly System Peak Day100% Cycling6</v>
      </c>
      <c r="G2490">
        <v>3.9766900000000001</v>
      </c>
      <c r="H2490">
        <v>3.9766900000000001</v>
      </c>
      <c r="I2490">
        <v>58.274900000000002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9073</v>
      </c>
      <c r="P2490" t="s">
        <v>58</v>
      </c>
      <c r="Q2490" t="s">
        <v>60</v>
      </c>
      <c r="R2490" t="s">
        <v>69</v>
      </c>
    </row>
    <row r="2491" spans="1:18" x14ac:dyDescent="0.25">
      <c r="A2491" t="s">
        <v>30</v>
      </c>
      <c r="B2491" t="s">
        <v>36</v>
      </c>
      <c r="C2491" t="s">
        <v>50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0.1481584</v>
      </c>
      <c r="H2491">
        <v>0.1481584</v>
      </c>
      <c r="I2491">
        <v>57.766599999999997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12598</v>
      </c>
      <c r="P2491" t="s">
        <v>58</v>
      </c>
      <c r="Q2491" t="s">
        <v>60</v>
      </c>
      <c r="R2491" t="s">
        <v>69</v>
      </c>
    </row>
    <row r="2492" spans="1:18" x14ac:dyDescent="0.25">
      <c r="A2492" t="s">
        <v>28</v>
      </c>
      <c r="B2492" t="s">
        <v>36</v>
      </c>
      <c r="C2492" t="s">
        <v>50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0.6062168</v>
      </c>
      <c r="H2492">
        <v>0.6062168</v>
      </c>
      <c r="I2492">
        <v>57.766599999999997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12598</v>
      </c>
      <c r="P2492" t="s">
        <v>58</v>
      </c>
      <c r="Q2492" t="s">
        <v>60</v>
      </c>
      <c r="R2492" t="s">
        <v>69</v>
      </c>
    </row>
    <row r="2493" spans="1:18" x14ac:dyDescent="0.25">
      <c r="A2493" t="s">
        <v>29</v>
      </c>
      <c r="B2493" t="s">
        <v>36</v>
      </c>
      <c r="C2493" t="s">
        <v>50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0.51946119999999996</v>
      </c>
      <c r="H2493">
        <v>0.51946119999999996</v>
      </c>
      <c r="I2493">
        <v>57.766599999999997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12598</v>
      </c>
      <c r="P2493" t="s">
        <v>58</v>
      </c>
      <c r="Q2493" t="s">
        <v>60</v>
      </c>
      <c r="R2493" t="s">
        <v>69</v>
      </c>
    </row>
    <row r="2494" spans="1:18" x14ac:dyDescent="0.25">
      <c r="A2494" t="s">
        <v>43</v>
      </c>
      <c r="B2494" t="s">
        <v>36</v>
      </c>
      <c r="C2494" t="s">
        <v>50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7.6371190000000002</v>
      </c>
      <c r="H2494">
        <v>7.6371190000000002</v>
      </c>
      <c r="I2494">
        <v>57.766599999999997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12598</v>
      </c>
      <c r="P2494" t="s">
        <v>58</v>
      </c>
      <c r="Q2494" t="s">
        <v>60</v>
      </c>
      <c r="R2494" t="s">
        <v>69</v>
      </c>
    </row>
    <row r="2495" spans="1:18" x14ac:dyDescent="0.25">
      <c r="A2495" t="s">
        <v>30</v>
      </c>
      <c r="B2495" t="s">
        <v>36</v>
      </c>
      <c r="C2495" t="s">
        <v>50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0.1269931</v>
      </c>
      <c r="H2495">
        <v>0.1269931</v>
      </c>
      <c r="I2495">
        <v>57.979500000000002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21671</v>
      </c>
      <c r="P2495" t="s">
        <v>58</v>
      </c>
      <c r="Q2495" t="s">
        <v>60</v>
      </c>
    </row>
    <row r="2496" spans="1:18" x14ac:dyDescent="0.25">
      <c r="A2496" t="s">
        <v>28</v>
      </c>
      <c r="B2496" t="s">
        <v>36</v>
      </c>
      <c r="C2496" t="s">
        <v>50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0.54081369999999995</v>
      </c>
      <c r="H2496">
        <v>0.54081369999999995</v>
      </c>
      <c r="I2496">
        <v>57.979500000000002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21671</v>
      </c>
      <c r="P2496" t="s">
        <v>58</v>
      </c>
      <c r="Q2496" t="s">
        <v>60</v>
      </c>
    </row>
    <row r="2497" spans="1:18" x14ac:dyDescent="0.25">
      <c r="A2497" t="s">
        <v>29</v>
      </c>
      <c r="B2497" t="s">
        <v>36</v>
      </c>
      <c r="C2497" t="s">
        <v>50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0.45229900000000001</v>
      </c>
      <c r="H2497">
        <v>0.45229910000000001</v>
      </c>
      <c r="I2497">
        <v>57.979500000000002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21671</v>
      </c>
      <c r="P2497" t="s">
        <v>58</v>
      </c>
      <c r="Q2497" t="s">
        <v>60</v>
      </c>
    </row>
    <row r="2498" spans="1:18" x14ac:dyDescent="0.25">
      <c r="A2498" t="s">
        <v>43</v>
      </c>
      <c r="B2498" t="s">
        <v>36</v>
      </c>
      <c r="C2498" t="s">
        <v>50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11.71997</v>
      </c>
      <c r="H2498">
        <v>11.71997</v>
      </c>
      <c r="I2498">
        <v>57.979500000000002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21671</v>
      </c>
      <c r="P2498" t="s">
        <v>58</v>
      </c>
      <c r="Q2498" t="s">
        <v>60</v>
      </c>
    </row>
    <row r="2499" spans="1:18" x14ac:dyDescent="0.25">
      <c r="A2499" t="s">
        <v>30</v>
      </c>
      <c r="B2499" t="s">
        <v>36</v>
      </c>
      <c r="C2499" t="s">
        <v>51</v>
      </c>
      <c r="D2499" t="s">
        <v>57</v>
      </c>
      <c r="E2499">
        <v>6</v>
      </c>
      <c r="F2499" t="str">
        <f t="shared" ref="F2499:F2562" si="39">CONCATENATE(A2499,B2499,C2499,D2499,E2499)</f>
        <v>Average Per Ton1-in-2October Monthly System Peak Day100% Cycling6</v>
      </c>
      <c r="G2499">
        <v>0.1144015</v>
      </c>
      <c r="H2499">
        <v>0.1144015</v>
      </c>
      <c r="I2499">
        <v>60.777200000000001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9073</v>
      </c>
      <c r="P2499" t="s">
        <v>58</v>
      </c>
      <c r="Q2499" t="s">
        <v>60</v>
      </c>
      <c r="R2499" t="s">
        <v>70</v>
      </c>
    </row>
    <row r="2500" spans="1:18" x14ac:dyDescent="0.25">
      <c r="A2500" t="s">
        <v>28</v>
      </c>
      <c r="B2500" t="s">
        <v>36</v>
      </c>
      <c r="C2500" t="s">
        <v>51</v>
      </c>
      <c r="D2500" t="s">
        <v>57</v>
      </c>
      <c r="E2500">
        <v>6</v>
      </c>
      <c r="F2500" t="str">
        <f t="shared" si="39"/>
        <v>Average Per Premise1-in-2October Monthly System Peak Day100% Cycling6</v>
      </c>
      <c r="G2500">
        <v>0.51370729999999998</v>
      </c>
      <c r="H2500">
        <v>0.51370729999999998</v>
      </c>
      <c r="I2500">
        <v>60.777200000000001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9073</v>
      </c>
      <c r="P2500" t="s">
        <v>58</v>
      </c>
      <c r="Q2500" t="s">
        <v>60</v>
      </c>
      <c r="R2500" t="s">
        <v>70</v>
      </c>
    </row>
    <row r="2501" spans="1:18" x14ac:dyDescent="0.25">
      <c r="A2501" t="s">
        <v>29</v>
      </c>
      <c r="B2501" t="s">
        <v>36</v>
      </c>
      <c r="C2501" t="s">
        <v>51</v>
      </c>
      <c r="D2501" t="s">
        <v>57</v>
      </c>
      <c r="E2501">
        <v>6</v>
      </c>
      <c r="F2501" t="str">
        <f t="shared" si="39"/>
        <v>Average Per Device1-in-2October Monthly System Peak Day100% Cycling6</v>
      </c>
      <c r="G2501">
        <v>0.41577750000000002</v>
      </c>
      <c r="H2501">
        <v>0.41577750000000002</v>
      </c>
      <c r="I2501">
        <v>60.777200000000001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9073</v>
      </c>
      <c r="P2501" t="s">
        <v>58</v>
      </c>
      <c r="Q2501" t="s">
        <v>60</v>
      </c>
      <c r="R2501" t="s">
        <v>70</v>
      </c>
    </row>
    <row r="2502" spans="1:18" x14ac:dyDescent="0.25">
      <c r="A2502" t="s">
        <v>43</v>
      </c>
      <c r="B2502" t="s">
        <v>36</v>
      </c>
      <c r="C2502" t="s">
        <v>51</v>
      </c>
      <c r="D2502" t="s">
        <v>57</v>
      </c>
      <c r="E2502">
        <v>6</v>
      </c>
      <c r="F2502" t="str">
        <f t="shared" si="39"/>
        <v>Aggregate1-in-2October Monthly System Peak Day100% Cycling6</v>
      </c>
      <c r="G2502">
        <v>4.6608660000000004</v>
      </c>
      <c r="H2502">
        <v>4.6608660000000004</v>
      </c>
      <c r="I2502">
        <v>60.777200000000001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9073</v>
      </c>
      <c r="P2502" t="s">
        <v>58</v>
      </c>
      <c r="Q2502" t="s">
        <v>60</v>
      </c>
      <c r="R2502" t="s">
        <v>70</v>
      </c>
    </row>
    <row r="2503" spans="1:18" x14ac:dyDescent="0.25">
      <c r="A2503" t="s">
        <v>30</v>
      </c>
      <c r="B2503" t="s">
        <v>36</v>
      </c>
      <c r="C2503" t="s">
        <v>51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0.1602954</v>
      </c>
      <c r="H2503">
        <v>0.1602954</v>
      </c>
      <c r="I2503">
        <v>60.267800000000001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12598</v>
      </c>
      <c r="P2503" t="s">
        <v>58</v>
      </c>
      <c r="Q2503" t="s">
        <v>60</v>
      </c>
      <c r="R2503" t="s">
        <v>70</v>
      </c>
    </row>
    <row r="2504" spans="1:18" x14ac:dyDescent="0.25">
      <c r="A2504" t="s">
        <v>28</v>
      </c>
      <c r="B2504" t="s">
        <v>36</v>
      </c>
      <c r="C2504" t="s">
        <v>51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0.65587790000000001</v>
      </c>
      <c r="H2504">
        <v>0.65587790000000001</v>
      </c>
      <c r="I2504">
        <v>60.267800000000001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12598</v>
      </c>
      <c r="P2504" t="s">
        <v>58</v>
      </c>
      <c r="Q2504" t="s">
        <v>60</v>
      </c>
      <c r="R2504" t="s">
        <v>70</v>
      </c>
    </row>
    <row r="2505" spans="1:18" x14ac:dyDescent="0.25">
      <c r="A2505" t="s">
        <v>29</v>
      </c>
      <c r="B2505" t="s">
        <v>36</v>
      </c>
      <c r="C2505" t="s">
        <v>51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0.5620153</v>
      </c>
      <c r="H2505">
        <v>0.5620153</v>
      </c>
      <c r="I2505">
        <v>60.267800000000001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12598</v>
      </c>
      <c r="P2505" t="s">
        <v>58</v>
      </c>
      <c r="Q2505" t="s">
        <v>60</v>
      </c>
      <c r="R2505" t="s">
        <v>70</v>
      </c>
    </row>
    <row r="2506" spans="1:18" x14ac:dyDescent="0.25">
      <c r="A2506" t="s">
        <v>43</v>
      </c>
      <c r="B2506" t="s">
        <v>36</v>
      </c>
      <c r="C2506" t="s">
        <v>51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8.2627489999999995</v>
      </c>
      <c r="H2506">
        <v>8.2627489999999995</v>
      </c>
      <c r="I2506">
        <v>60.267800000000001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12598</v>
      </c>
      <c r="P2506" t="s">
        <v>58</v>
      </c>
      <c r="Q2506" t="s">
        <v>60</v>
      </c>
      <c r="R2506" t="s">
        <v>70</v>
      </c>
    </row>
    <row r="2507" spans="1:18" x14ac:dyDescent="0.25">
      <c r="A2507" t="s">
        <v>30</v>
      </c>
      <c r="B2507" t="s">
        <v>36</v>
      </c>
      <c r="C2507" t="s">
        <v>51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0.1410796</v>
      </c>
      <c r="H2507">
        <v>0.1410796</v>
      </c>
      <c r="I2507">
        <v>60.481099999999998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21671</v>
      </c>
      <c r="P2507" t="s">
        <v>58</v>
      </c>
      <c r="Q2507" t="s">
        <v>60</v>
      </c>
    </row>
    <row r="2508" spans="1:18" x14ac:dyDescent="0.25">
      <c r="A2508" t="s">
        <v>28</v>
      </c>
      <c r="B2508" t="s">
        <v>36</v>
      </c>
      <c r="C2508" t="s">
        <v>51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0.60080290000000003</v>
      </c>
      <c r="H2508">
        <v>0.60080290000000003</v>
      </c>
      <c r="I2508">
        <v>60.481099999999998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21671</v>
      </c>
      <c r="P2508" t="s">
        <v>58</v>
      </c>
      <c r="Q2508" t="s">
        <v>60</v>
      </c>
    </row>
    <row r="2509" spans="1:18" x14ac:dyDescent="0.25">
      <c r="A2509" t="s">
        <v>29</v>
      </c>
      <c r="B2509" t="s">
        <v>36</v>
      </c>
      <c r="C2509" t="s">
        <v>51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0.50246990000000002</v>
      </c>
      <c r="H2509">
        <v>0.50246990000000002</v>
      </c>
      <c r="I2509">
        <v>60.481099999999998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21671</v>
      </c>
      <c r="P2509" t="s">
        <v>58</v>
      </c>
      <c r="Q2509" t="s">
        <v>60</v>
      </c>
    </row>
    <row r="2510" spans="1:18" x14ac:dyDescent="0.25">
      <c r="A2510" t="s">
        <v>43</v>
      </c>
      <c r="B2510" t="s">
        <v>36</v>
      </c>
      <c r="C2510" t="s">
        <v>51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13.02</v>
      </c>
      <c r="H2510">
        <v>13.02</v>
      </c>
      <c r="I2510">
        <v>60.481099999999998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21671</v>
      </c>
      <c r="P2510" t="s">
        <v>58</v>
      </c>
      <c r="Q2510" t="s">
        <v>60</v>
      </c>
    </row>
    <row r="2511" spans="1:18" x14ac:dyDescent="0.25">
      <c r="A2511" t="s">
        <v>30</v>
      </c>
      <c r="B2511" t="s">
        <v>36</v>
      </c>
      <c r="C2511" t="s">
        <v>52</v>
      </c>
      <c r="D2511" t="s">
        <v>57</v>
      </c>
      <c r="E2511">
        <v>6</v>
      </c>
      <c r="F2511" t="str">
        <f t="shared" si="39"/>
        <v>Average Per Ton1-in-2September Monthly System Peak Day100% Cycling6</v>
      </c>
      <c r="G2511">
        <v>0.1395131</v>
      </c>
      <c r="H2511">
        <v>0.1395131</v>
      </c>
      <c r="I2511">
        <v>65.418000000000006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9073</v>
      </c>
      <c r="P2511" t="s">
        <v>58</v>
      </c>
      <c r="Q2511" t="s">
        <v>60</v>
      </c>
      <c r="R2511" t="s">
        <v>71</v>
      </c>
    </row>
    <row r="2512" spans="1:18" x14ac:dyDescent="0.25">
      <c r="A2512" t="s">
        <v>28</v>
      </c>
      <c r="B2512" t="s">
        <v>36</v>
      </c>
      <c r="C2512" t="s">
        <v>52</v>
      </c>
      <c r="D2512" t="s">
        <v>57</v>
      </c>
      <c r="E2512">
        <v>6</v>
      </c>
      <c r="F2512" t="str">
        <f t="shared" si="39"/>
        <v>Average Per Premise1-in-2September Monthly System Peak Day100% Cycling6</v>
      </c>
      <c r="G2512">
        <v>0.62646820000000003</v>
      </c>
      <c r="H2512">
        <v>0.62646820000000003</v>
      </c>
      <c r="I2512">
        <v>65.418000000000006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9073</v>
      </c>
      <c r="P2512" t="s">
        <v>58</v>
      </c>
      <c r="Q2512" t="s">
        <v>60</v>
      </c>
      <c r="R2512" t="s">
        <v>71</v>
      </c>
    </row>
    <row r="2513" spans="1:18" x14ac:dyDescent="0.25">
      <c r="A2513" t="s">
        <v>29</v>
      </c>
      <c r="B2513" t="s">
        <v>36</v>
      </c>
      <c r="C2513" t="s">
        <v>52</v>
      </c>
      <c r="D2513" t="s">
        <v>57</v>
      </c>
      <c r="E2513">
        <v>6</v>
      </c>
      <c r="F2513" t="str">
        <f t="shared" si="39"/>
        <v>Average Per Device1-in-2September Monthly System Peak Day100% Cycling6</v>
      </c>
      <c r="G2513">
        <v>0.50704249999999995</v>
      </c>
      <c r="H2513">
        <v>0.50704249999999995</v>
      </c>
      <c r="I2513">
        <v>65.418000000000006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9073</v>
      </c>
      <c r="P2513" t="s">
        <v>58</v>
      </c>
      <c r="Q2513" t="s">
        <v>60</v>
      </c>
      <c r="R2513" t="s">
        <v>71</v>
      </c>
    </row>
    <row r="2514" spans="1:18" x14ac:dyDescent="0.25">
      <c r="A2514" t="s">
        <v>43</v>
      </c>
      <c r="B2514" t="s">
        <v>36</v>
      </c>
      <c r="C2514" t="s">
        <v>52</v>
      </c>
      <c r="D2514" t="s">
        <v>57</v>
      </c>
      <c r="E2514">
        <v>6</v>
      </c>
      <c r="F2514" t="str">
        <f t="shared" si="39"/>
        <v>Aggregate1-in-2September Monthly System Peak Day100% Cycling6</v>
      </c>
      <c r="G2514">
        <v>5.6839459999999997</v>
      </c>
      <c r="H2514">
        <v>5.6839459999999997</v>
      </c>
      <c r="I2514">
        <v>65.418000000000006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9073</v>
      </c>
      <c r="P2514" t="s">
        <v>58</v>
      </c>
      <c r="Q2514" t="s">
        <v>60</v>
      </c>
      <c r="R2514" t="s">
        <v>71</v>
      </c>
    </row>
    <row r="2515" spans="1:18" x14ac:dyDescent="0.25">
      <c r="A2515" t="s">
        <v>30</v>
      </c>
      <c r="B2515" t="s">
        <v>36</v>
      </c>
      <c r="C2515" t="s">
        <v>52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0.17900289999999999</v>
      </c>
      <c r="H2515">
        <v>0.17900289999999999</v>
      </c>
      <c r="I2515">
        <v>65.334699999999998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12598</v>
      </c>
      <c r="P2515" t="s">
        <v>58</v>
      </c>
      <c r="Q2515" t="s">
        <v>60</v>
      </c>
      <c r="R2515" t="s">
        <v>71</v>
      </c>
    </row>
    <row r="2516" spans="1:18" x14ac:dyDescent="0.25">
      <c r="A2516" t="s">
        <v>28</v>
      </c>
      <c r="B2516" t="s">
        <v>36</v>
      </c>
      <c r="C2516" t="s">
        <v>52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0.73242289999999999</v>
      </c>
      <c r="H2516">
        <v>0.73242289999999999</v>
      </c>
      <c r="I2516">
        <v>65.334699999999998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12598</v>
      </c>
      <c r="P2516" t="s">
        <v>58</v>
      </c>
      <c r="Q2516" t="s">
        <v>60</v>
      </c>
      <c r="R2516" t="s">
        <v>71</v>
      </c>
    </row>
    <row r="2517" spans="1:18" x14ac:dyDescent="0.25">
      <c r="A2517" t="s">
        <v>29</v>
      </c>
      <c r="B2517" t="s">
        <v>36</v>
      </c>
      <c r="C2517" t="s">
        <v>52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0.627606</v>
      </c>
      <c r="H2517">
        <v>0.627606</v>
      </c>
      <c r="I2517">
        <v>65.334699999999998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12598</v>
      </c>
      <c r="P2517" t="s">
        <v>58</v>
      </c>
      <c r="Q2517" t="s">
        <v>60</v>
      </c>
      <c r="R2517" t="s">
        <v>71</v>
      </c>
    </row>
    <row r="2518" spans="1:18" x14ac:dyDescent="0.25">
      <c r="A2518" t="s">
        <v>43</v>
      </c>
      <c r="B2518" t="s">
        <v>36</v>
      </c>
      <c r="C2518" t="s">
        <v>52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9.2270629999999993</v>
      </c>
      <c r="H2518">
        <v>9.2270629999999993</v>
      </c>
      <c r="I2518">
        <v>65.334699999999998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12598</v>
      </c>
      <c r="P2518" t="s">
        <v>58</v>
      </c>
      <c r="Q2518" t="s">
        <v>60</v>
      </c>
      <c r="R2518" t="s">
        <v>71</v>
      </c>
    </row>
    <row r="2519" spans="1:18" x14ac:dyDescent="0.25">
      <c r="A2519" t="s">
        <v>30</v>
      </c>
      <c r="B2519" t="s">
        <v>36</v>
      </c>
      <c r="C2519" t="s">
        <v>52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0.16246849999999999</v>
      </c>
      <c r="H2519">
        <v>0.16246849999999999</v>
      </c>
      <c r="I2519">
        <v>65.369500000000002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21671</v>
      </c>
      <c r="P2519" t="s">
        <v>58</v>
      </c>
      <c r="Q2519" t="s">
        <v>60</v>
      </c>
    </row>
    <row r="2520" spans="1:18" x14ac:dyDescent="0.25">
      <c r="A2520" t="s">
        <v>28</v>
      </c>
      <c r="B2520" t="s">
        <v>36</v>
      </c>
      <c r="C2520" t="s">
        <v>52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0.6918898</v>
      </c>
      <c r="H2520">
        <v>0.6918898</v>
      </c>
      <c r="I2520">
        <v>65.369500000000002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21671</v>
      </c>
      <c r="P2520" t="s">
        <v>58</v>
      </c>
      <c r="Q2520" t="s">
        <v>60</v>
      </c>
    </row>
    <row r="2521" spans="1:18" x14ac:dyDescent="0.25">
      <c r="A2521" t="s">
        <v>29</v>
      </c>
      <c r="B2521" t="s">
        <v>36</v>
      </c>
      <c r="C2521" t="s">
        <v>52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0.57864870000000002</v>
      </c>
      <c r="H2521">
        <v>0.57864870000000002</v>
      </c>
      <c r="I2521">
        <v>65.369500000000002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21671</v>
      </c>
      <c r="P2521" t="s">
        <v>58</v>
      </c>
      <c r="Q2521" t="s">
        <v>60</v>
      </c>
    </row>
    <row r="2522" spans="1:18" x14ac:dyDescent="0.25">
      <c r="A2522" t="s">
        <v>43</v>
      </c>
      <c r="B2522" t="s">
        <v>36</v>
      </c>
      <c r="C2522" t="s">
        <v>52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14.99394</v>
      </c>
      <c r="H2522">
        <v>14.99394</v>
      </c>
      <c r="I2522">
        <v>65.369500000000002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21671</v>
      </c>
      <c r="P2522" t="s">
        <v>58</v>
      </c>
      <c r="Q2522" t="s">
        <v>60</v>
      </c>
    </row>
    <row r="2523" spans="1:18" x14ac:dyDescent="0.25">
      <c r="A2523" t="s">
        <v>30</v>
      </c>
      <c r="B2523" t="s">
        <v>36</v>
      </c>
      <c r="C2523" t="s">
        <v>47</v>
      </c>
      <c r="D2523" t="s">
        <v>57</v>
      </c>
      <c r="E2523">
        <v>7</v>
      </c>
      <c r="F2523" t="str">
        <f t="shared" si="39"/>
        <v>Average Per Ton1-in-2August Monthly System Peak Day100% Cycling7</v>
      </c>
      <c r="G2523">
        <v>0.15131349999999999</v>
      </c>
      <c r="H2523">
        <v>0.15131349999999999</v>
      </c>
      <c r="I2523">
        <v>69.257999999999996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9073</v>
      </c>
      <c r="P2523" t="s">
        <v>58</v>
      </c>
      <c r="Q2523" t="s">
        <v>60</v>
      </c>
      <c r="R2523" t="s">
        <v>66</v>
      </c>
    </row>
    <row r="2524" spans="1:18" x14ac:dyDescent="0.25">
      <c r="A2524" t="s">
        <v>28</v>
      </c>
      <c r="B2524" t="s">
        <v>36</v>
      </c>
      <c r="C2524" t="s">
        <v>47</v>
      </c>
      <c r="D2524" t="s">
        <v>57</v>
      </c>
      <c r="E2524">
        <v>7</v>
      </c>
      <c r="F2524" t="str">
        <f t="shared" si="39"/>
        <v>Average Per Premise1-in-2August Monthly System Peak Day100% Cycling7</v>
      </c>
      <c r="G2524">
        <v>0.67945630000000001</v>
      </c>
      <c r="H2524">
        <v>0.67945630000000001</v>
      </c>
      <c r="I2524">
        <v>69.257999999999996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9073</v>
      </c>
      <c r="P2524" t="s">
        <v>58</v>
      </c>
      <c r="Q2524" t="s">
        <v>60</v>
      </c>
      <c r="R2524" t="s">
        <v>66</v>
      </c>
    </row>
    <row r="2525" spans="1:18" x14ac:dyDescent="0.25">
      <c r="A2525" t="s">
        <v>29</v>
      </c>
      <c r="B2525" t="s">
        <v>36</v>
      </c>
      <c r="C2525" t="s">
        <v>47</v>
      </c>
      <c r="D2525" t="s">
        <v>57</v>
      </c>
      <c r="E2525">
        <v>7</v>
      </c>
      <c r="F2525" t="str">
        <f t="shared" si="39"/>
        <v>Average Per Device1-in-2August Monthly System Peak Day100% Cycling7</v>
      </c>
      <c r="G2525">
        <v>0.54992929999999995</v>
      </c>
      <c r="H2525">
        <v>0.54992929999999995</v>
      </c>
      <c r="I2525">
        <v>69.257999999999996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9073</v>
      </c>
      <c r="P2525" t="s">
        <v>58</v>
      </c>
      <c r="Q2525" t="s">
        <v>60</v>
      </c>
      <c r="R2525" t="s">
        <v>66</v>
      </c>
    </row>
    <row r="2526" spans="1:18" x14ac:dyDescent="0.25">
      <c r="A2526" t="s">
        <v>43</v>
      </c>
      <c r="B2526" t="s">
        <v>36</v>
      </c>
      <c r="C2526" t="s">
        <v>47</v>
      </c>
      <c r="D2526" t="s">
        <v>57</v>
      </c>
      <c r="E2526">
        <v>7</v>
      </c>
      <c r="F2526" t="str">
        <f t="shared" si="39"/>
        <v>Aggregate1-in-2August Monthly System Peak Day100% Cycling7</v>
      </c>
      <c r="G2526">
        <v>6.1647069999999999</v>
      </c>
      <c r="H2526">
        <v>6.1647069999999999</v>
      </c>
      <c r="I2526">
        <v>69.257999999999996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9073</v>
      </c>
      <c r="P2526" t="s">
        <v>58</v>
      </c>
      <c r="Q2526" t="s">
        <v>60</v>
      </c>
      <c r="R2526" t="s">
        <v>66</v>
      </c>
    </row>
    <row r="2527" spans="1:18" x14ac:dyDescent="0.25">
      <c r="A2527" t="s">
        <v>30</v>
      </c>
      <c r="B2527" t="s">
        <v>36</v>
      </c>
      <c r="C2527" t="s">
        <v>47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0.1978511</v>
      </c>
      <c r="H2527">
        <v>0.1978511</v>
      </c>
      <c r="I2527">
        <v>69.030799999999999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12598</v>
      </c>
      <c r="P2527" t="s">
        <v>58</v>
      </c>
      <c r="Q2527" t="s">
        <v>60</v>
      </c>
      <c r="R2527" t="s">
        <v>66</v>
      </c>
    </row>
    <row r="2528" spans="1:18" x14ac:dyDescent="0.25">
      <c r="A2528" t="s">
        <v>28</v>
      </c>
      <c r="B2528" t="s">
        <v>36</v>
      </c>
      <c r="C2528" t="s">
        <v>47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0.80954349999999997</v>
      </c>
      <c r="H2528">
        <v>0.80954349999999997</v>
      </c>
      <c r="I2528">
        <v>69.030799999999999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12598</v>
      </c>
      <c r="P2528" t="s">
        <v>58</v>
      </c>
      <c r="Q2528" t="s">
        <v>60</v>
      </c>
      <c r="R2528" t="s">
        <v>66</v>
      </c>
    </row>
    <row r="2529" spans="1:18" x14ac:dyDescent="0.25">
      <c r="A2529" t="s">
        <v>29</v>
      </c>
      <c r="B2529" t="s">
        <v>36</v>
      </c>
      <c r="C2529" t="s">
        <v>47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0.69368989999999997</v>
      </c>
      <c r="H2529">
        <v>0.69368989999999997</v>
      </c>
      <c r="I2529">
        <v>69.030799999999999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12598</v>
      </c>
      <c r="P2529" t="s">
        <v>58</v>
      </c>
      <c r="Q2529" t="s">
        <v>60</v>
      </c>
      <c r="R2529" t="s">
        <v>66</v>
      </c>
    </row>
    <row r="2530" spans="1:18" x14ac:dyDescent="0.25">
      <c r="A2530" t="s">
        <v>43</v>
      </c>
      <c r="B2530" t="s">
        <v>36</v>
      </c>
      <c r="C2530" t="s">
        <v>47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10.19863</v>
      </c>
      <c r="H2530">
        <v>10.19863</v>
      </c>
      <c r="I2530">
        <v>69.030799999999999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12598</v>
      </c>
      <c r="P2530" t="s">
        <v>58</v>
      </c>
      <c r="Q2530" t="s">
        <v>60</v>
      </c>
      <c r="R2530" t="s">
        <v>66</v>
      </c>
    </row>
    <row r="2531" spans="1:18" x14ac:dyDescent="0.25">
      <c r="A2531" t="s">
        <v>30</v>
      </c>
      <c r="B2531" t="s">
        <v>36</v>
      </c>
      <c r="C2531" t="s">
        <v>47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0.17836579999999999</v>
      </c>
      <c r="H2531">
        <v>0.17836579999999999</v>
      </c>
      <c r="I2531">
        <v>69.125900000000001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21671</v>
      </c>
      <c r="P2531" t="s">
        <v>58</v>
      </c>
      <c r="Q2531" t="s">
        <v>60</v>
      </c>
    </row>
    <row r="2532" spans="1:18" x14ac:dyDescent="0.25">
      <c r="A2532" t="s">
        <v>28</v>
      </c>
      <c r="B2532" t="s">
        <v>36</v>
      </c>
      <c r="C2532" t="s">
        <v>47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0.75958990000000004</v>
      </c>
      <c r="H2532">
        <v>0.75958990000000004</v>
      </c>
      <c r="I2532">
        <v>69.125900000000001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21671</v>
      </c>
      <c r="P2532" t="s">
        <v>58</v>
      </c>
      <c r="Q2532" t="s">
        <v>60</v>
      </c>
    </row>
    <row r="2533" spans="1:18" x14ac:dyDescent="0.25">
      <c r="A2533" t="s">
        <v>29</v>
      </c>
      <c r="B2533" t="s">
        <v>36</v>
      </c>
      <c r="C2533" t="s">
        <v>47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0.63526830000000001</v>
      </c>
      <c r="H2533">
        <v>0.63526830000000001</v>
      </c>
      <c r="I2533">
        <v>69.125900000000001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21671</v>
      </c>
      <c r="P2533" t="s">
        <v>58</v>
      </c>
      <c r="Q2533" t="s">
        <v>60</v>
      </c>
    </row>
    <row r="2534" spans="1:18" x14ac:dyDescent="0.25">
      <c r="A2534" t="s">
        <v>43</v>
      </c>
      <c r="B2534" t="s">
        <v>36</v>
      </c>
      <c r="C2534" t="s">
        <v>47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16.461069999999999</v>
      </c>
      <c r="H2534">
        <v>16.461069999999999</v>
      </c>
      <c r="I2534">
        <v>69.125900000000001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21671</v>
      </c>
      <c r="P2534" t="s">
        <v>58</v>
      </c>
      <c r="Q2534" t="s">
        <v>60</v>
      </c>
    </row>
    <row r="2535" spans="1:18" x14ac:dyDescent="0.25">
      <c r="A2535" t="s">
        <v>30</v>
      </c>
      <c r="B2535" t="s">
        <v>36</v>
      </c>
      <c r="C2535" t="s">
        <v>37</v>
      </c>
      <c r="D2535" t="s">
        <v>57</v>
      </c>
      <c r="E2535">
        <v>7</v>
      </c>
      <c r="F2535" t="str">
        <f t="shared" si="39"/>
        <v>Average Per Ton1-in-2August Typical Event Day100% Cycling7</v>
      </c>
      <c r="G2535">
        <v>0.13878879999999999</v>
      </c>
      <c r="H2535">
        <v>0.13878879999999999</v>
      </c>
      <c r="I2535">
        <v>66.298199999999994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9073</v>
      </c>
      <c r="P2535" t="s">
        <v>58</v>
      </c>
      <c r="Q2535" t="s">
        <v>60</v>
      </c>
      <c r="R2535" t="s">
        <v>66</v>
      </c>
    </row>
    <row r="2536" spans="1:18" x14ac:dyDescent="0.25">
      <c r="A2536" t="s">
        <v>28</v>
      </c>
      <c r="B2536" t="s">
        <v>36</v>
      </c>
      <c r="C2536" t="s">
        <v>37</v>
      </c>
      <c r="D2536" t="s">
        <v>57</v>
      </c>
      <c r="E2536">
        <v>7</v>
      </c>
      <c r="F2536" t="str">
        <f t="shared" si="39"/>
        <v>Average Per Premise1-in-2August Typical Event Day100% Cycling7</v>
      </c>
      <c r="G2536">
        <v>0.62321590000000004</v>
      </c>
      <c r="H2536">
        <v>0.62321579999999999</v>
      </c>
      <c r="I2536">
        <v>66.298199999999994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9073</v>
      </c>
      <c r="P2536" t="s">
        <v>58</v>
      </c>
      <c r="Q2536" t="s">
        <v>60</v>
      </c>
      <c r="R2536" t="s">
        <v>66</v>
      </c>
    </row>
    <row r="2537" spans="1:18" x14ac:dyDescent="0.25">
      <c r="A2537" t="s">
        <v>29</v>
      </c>
      <c r="B2537" t="s">
        <v>36</v>
      </c>
      <c r="C2537" t="s">
        <v>37</v>
      </c>
      <c r="D2537" t="s">
        <v>57</v>
      </c>
      <c r="E2537">
        <v>7</v>
      </c>
      <c r="F2537" t="str">
        <f t="shared" si="39"/>
        <v>Average Per Device1-in-2August Typical Event Day100% Cycling7</v>
      </c>
      <c r="G2537">
        <v>0.50441020000000003</v>
      </c>
      <c r="H2537">
        <v>0.50441009999999997</v>
      </c>
      <c r="I2537">
        <v>66.298199999999994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9073</v>
      </c>
      <c r="P2537" t="s">
        <v>58</v>
      </c>
      <c r="Q2537" t="s">
        <v>60</v>
      </c>
      <c r="R2537" t="s">
        <v>66</v>
      </c>
    </row>
    <row r="2538" spans="1:18" x14ac:dyDescent="0.25">
      <c r="A2538" t="s">
        <v>43</v>
      </c>
      <c r="B2538" t="s">
        <v>36</v>
      </c>
      <c r="C2538" t="s">
        <v>37</v>
      </c>
      <c r="D2538" t="s">
        <v>57</v>
      </c>
      <c r="E2538">
        <v>7</v>
      </c>
      <c r="F2538" t="str">
        <f t="shared" si="39"/>
        <v>Aggregate1-in-2August Typical Event Day100% Cycling7</v>
      </c>
      <c r="G2538">
        <v>5.6544379999999999</v>
      </c>
      <c r="H2538">
        <v>5.6544369999999997</v>
      </c>
      <c r="I2538">
        <v>66.298199999999994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9073</v>
      </c>
      <c r="P2538" t="s">
        <v>58</v>
      </c>
      <c r="Q2538" t="s">
        <v>60</v>
      </c>
      <c r="R2538" t="s">
        <v>66</v>
      </c>
    </row>
    <row r="2539" spans="1:18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0.18918019999999999</v>
      </c>
      <c r="H2539">
        <v>0.18918019999999999</v>
      </c>
      <c r="I2539">
        <v>66.249499999999998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12598</v>
      </c>
      <c r="P2539" t="s">
        <v>58</v>
      </c>
      <c r="Q2539" t="s">
        <v>60</v>
      </c>
      <c r="R2539" t="s">
        <v>66</v>
      </c>
    </row>
    <row r="2540" spans="1:18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0.77406520000000001</v>
      </c>
      <c r="H2540">
        <v>0.77406520000000001</v>
      </c>
      <c r="I2540">
        <v>66.249499999999998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12598</v>
      </c>
      <c r="P2540" t="s">
        <v>58</v>
      </c>
      <c r="Q2540" t="s">
        <v>60</v>
      </c>
      <c r="R2540" t="s">
        <v>66</v>
      </c>
    </row>
    <row r="2541" spans="1:18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0.66328889999999996</v>
      </c>
      <c r="H2541">
        <v>0.66328889999999996</v>
      </c>
      <c r="I2541">
        <v>66.249499999999998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12598</v>
      </c>
      <c r="P2541" t="s">
        <v>58</v>
      </c>
      <c r="Q2541" t="s">
        <v>60</v>
      </c>
      <c r="R2541" t="s">
        <v>66</v>
      </c>
    </row>
    <row r="2542" spans="1:18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9.7516730000000003</v>
      </c>
      <c r="H2542">
        <v>9.7516739999999995</v>
      </c>
      <c r="I2542">
        <v>66.249499999999998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12598</v>
      </c>
      <c r="P2542" t="s">
        <v>58</v>
      </c>
      <c r="Q2542" t="s">
        <v>60</v>
      </c>
      <c r="R2542" t="s">
        <v>66</v>
      </c>
    </row>
    <row r="2543" spans="1:18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0.16808139999999999</v>
      </c>
      <c r="H2543">
        <v>0.16808129999999999</v>
      </c>
      <c r="I2543">
        <v>66.269900000000007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21671</v>
      </c>
      <c r="P2543" t="s">
        <v>58</v>
      </c>
      <c r="Q2543" t="s">
        <v>60</v>
      </c>
    </row>
    <row r="2544" spans="1:18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0.7157926</v>
      </c>
      <c r="H2544">
        <v>0.7157926</v>
      </c>
      <c r="I2544">
        <v>66.269900000000007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21671</v>
      </c>
      <c r="P2544" t="s">
        <v>58</v>
      </c>
      <c r="Q2544" t="s">
        <v>60</v>
      </c>
    </row>
    <row r="2545" spans="1:18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0.59863929999999999</v>
      </c>
      <c r="H2545">
        <v>0.59863929999999999</v>
      </c>
      <c r="I2545">
        <v>66.269900000000007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21671</v>
      </c>
      <c r="P2545" t="s">
        <v>58</v>
      </c>
      <c r="Q2545" t="s">
        <v>60</v>
      </c>
    </row>
    <row r="2546" spans="1:18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15.511939999999999</v>
      </c>
      <c r="H2546">
        <v>15.511939999999999</v>
      </c>
      <c r="I2546">
        <v>66.269900000000007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21671</v>
      </c>
      <c r="P2546" t="s">
        <v>58</v>
      </c>
      <c r="Q2546" t="s">
        <v>60</v>
      </c>
    </row>
    <row r="2547" spans="1:18" x14ac:dyDescent="0.25">
      <c r="A2547" t="s">
        <v>30</v>
      </c>
      <c r="B2547" t="s">
        <v>36</v>
      </c>
      <c r="C2547" t="s">
        <v>48</v>
      </c>
      <c r="D2547" t="s">
        <v>57</v>
      </c>
      <c r="E2547">
        <v>7</v>
      </c>
      <c r="F2547" t="str">
        <f t="shared" si="39"/>
        <v>Average Per Ton1-in-2July Monthly System Peak Day100% Cycling7</v>
      </c>
      <c r="G2547">
        <v>0.1371918</v>
      </c>
      <c r="H2547">
        <v>0.1371918</v>
      </c>
      <c r="I2547">
        <v>67.575199999999995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9073</v>
      </c>
      <c r="P2547" t="s">
        <v>58</v>
      </c>
      <c r="Q2547" t="s">
        <v>60</v>
      </c>
      <c r="R2547" t="s">
        <v>67</v>
      </c>
    </row>
    <row r="2548" spans="1:18" x14ac:dyDescent="0.25">
      <c r="A2548" t="s">
        <v>28</v>
      </c>
      <c r="B2548" t="s">
        <v>36</v>
      </c>
      <c r="C2548" t="s">
        <v>48</v>
      </c>
      <c r="D2548" t="s">
        <v>57</v>
      </c>
      <c r="E2548">
        <v>7</v>
      </c>
      <c r="F2548" t="str">
        <f t="shared" si="39"/>
        <v>Average Per Premise1-in-2July Monthly System Peak Day100% Cycling7</v>
      </c>
      <c r="G2548">
        <v>0.61604479999999995</v>
      </c>
      <c r="H2548">
        <v>0.61604479999999995</v>
      </c>
      <c r="I2548">
        <v>67.575199999999995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9073</v>
      </c>
      <c r="P2548" t="s">
        <v>58</v>
      </c>
      <c r="Q2548" t="s">
        <v>60</v>
      </c>
      <c r="R2548" t="s">
        <v>67</v>
      </c>
    </row>
    <row r="2549" spans="1:18" x14ac:dyDescent="0.25">
      <c r="A2549" t="s">
        <v>29</v>
      </c>
      <c r="B2549" t="s">
        <v>36</v>
      </c>
      <c r="C2549" t="s">
        <v>48</v>
      </c>
      <c r="D2549" t="s">
        <v>57</v>
      </c>
      <c r="E2549">
        <v>7</v>
      </c>
      <c r="F2549" t="str">
        <f t="shared" si="39"/>
        <v>Average Per Device1-in-2July Monthly System Peak Day100% Cycling7</v>
      </c>
      <c r="G2549">
        <v>0.4986061</v>
      </c>
      <c r="H2549">
        <v>0.4986061</v>
      </c>
      <c r="I2549">
        <v>67.575199999999995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9073</v>
      </c>
      <c r="P2549" t="s">
        <v>58</v>
      </c>
      <c r="Q2549" t="s">
        <v>60</v>
      </c>
      <c r="R2549" t="s">
        <v>67</v>
      </c>
    </row>
    <row r="2550" spans="1:18" x14ac:dyDescent="0.25">
      <c r="A2550" t="s">
        <v>43</v>
      </c>
      <c r="B2550" t="s">
        <v>36</v>
      </c>
      <c r="C2550" t="s">
        <v>48</v>
      </c>
      <c r="D2550" t="s">
        <v>57</v>
      </c>
      <c r="E2550">
        <v>7</v>
      </c>
      <c r="F2550" t="str">
        <f t="shared" si="39"/>
        <v>Aggregate1-in-2July Monthly System Peak Day100% Cycling7</v>
      </c>
      <c r="G2550">
        <v>5.5893740000000003</v>
      </c>
      <c r="H2550">
        <v>5.5893740000000003</v>
      </c>
      <c r="I2550">
        <v>67.575199999999995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9073</v>
      </c>
      <c r="P2550" t="s">
        <v>58</v>
      </c>
      <c r="Q2550" t="s">
        <v>60</v>
      </c>
      <c r="R2550" t="s">
        <v>67</v>
      </c>
    </row>
    <row r="2551" spans="1:18" x14ac:dyDescent="0.25">
      <c r="A2551" t="s">
        <v>30</v>
      </c>
      <c r="B2551" t="s">
        <v>36</v>
      </c>
      <c r="C2551" t="s">
        <v>48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0.18847739999999999</v>
      </c>
      <c r="H2551">
        <v>0.18847739999999999</v>
      </c>
      <c r="I2551">
        <v>67.661900000000003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12598</v>
      </c>
      <c r="P2551" t="s">
        <v>58</v>
      </c>
      <c r="Q2551" t="s">
        <v>60</v>
      </c>
      <c r="R2551" t="s">
        <v>67</v>
      </c>
    </row>
    <row r="2552" spans="1:18" x14ac:dyDescent="0.25">
      <c r="A2552" t="s">
        <v>28</v>
      </c>
      <c r="B2552" t="s">
        <v>36</v>
      </c>
      <c r="C2552" t="s">
        <v>48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0.77118940000000002</v>
      </c>
      <c r="H2552">
        <v>0.77118940000000002</v>
      </c>
      <c r="I2552">
        <v>67.661900000000003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12598</v>
      </c>
      <c r="P2552" t="s">
        <v>58</v>
      </c>
      <c r="Q2552" t="s">
        <v>60</v>
      </c>
      <c r="R2552" t="s">
        <v>67</v>
      </c>
    </row>
    <row r="2553" spans="1:18" x14ac:dyDescent="0.25">
      <c r="A2553" t="s">
        <v>29</v>
      </c>
      <c r="B2553" t="s">
        <v>36</v>
      </c>
      <c r="C2553" t="s">
        <v>48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0.66082459999999998</v>
      </c>
      <c r="H2553">
        <v>0.66082459999999998</v>
      </c>
      <c r="I2553">
        <v>67.661900000000003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12598</v>
      </c>
      <c r="P2553" t="s">
        <v>58</v>
      </c>
      <c r="Q2553" t="s">
        <v>60</v>
      </c>
      <c r="R2553" t="s">
        <v>67</v>
      </c>
    </row>
    <row r="2554" spans="1:18" x14ac:dyDescent="0.25">
      <c r="A2554" t="s">
        <v>43</v>
      </c>
      <c r="B2554" t="s">
        <v>36</v>
      </c>
      <c r="C2554" t="s">
        <v>48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9.7154439999999997</v>
      </c>
      <c r="H2554">
        <v>9.7154439999999997</v>
      </c>
      <c r="I2554">
        <v>67.661900000000003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12598</v>
      </c>
      <c r="P2554" t="s">
        <v>58</v>
      </c>
      <c r="Q2554" t="s">
        <v>60</v>
      </c>
      <c r="R2554" t="s">
        <v>67</v>
      </c>
    </row>
    <row r="2555" spans="1:18" x14ac:dyDescent="0.25">
      <c r="A2555" t="s">
        <v>30</v>
      </c>
      <c r="B2555" t="s">
        <v>36</v>
      </c>
      <c r="C2555" t="s">
        <v>48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0.16700409999999999</v>
      </c>
      <c r="H2555">
        <v>0.16700409999999999</v>
      </c>
      <c r="I2555">
        <v>67.625600000000006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21671</v>
      </c>
      <c r="P2555" t="s">
        <v>58</v>
      </c>
      <c r="Q2555" t="s">
        <v>60</v>
      </c>
    </row>
    <row r="2556" spans="1:18" x14ac:dyDescent="0.25">
      <c r="A2556" t="s">
        <v>28</v>
      </c>
      <c r="B2556" t="s">
        <v>36</v>
      </c>
      <c r="C2556" t="s">
        <v>48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0.71120510000000003</v>
      </c>
      <c r="H2556">
        <v>0.71120510000000003</v>
      </c>
      <c r="I2556">
        <v>67.625600000000006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21671</v>
      </c>
      <c r="P2556" t="s">
        <v>58</v>
      </c>
      <c r="Q2556" t="s">
        <v>60</v>
      </c>
    </row>
    <row r="2557" spans="1:18" x14ac:dyDescent="0.25">
      <c r="A2557" t="s">
        <v>29</v>
      </c>
      <c r="B2557" t="s">
        <v>36</v>
      </c>
      <c r="C2557" t="s">
        <v>48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0.59480270000000002</v>
      </c>
      <c r="H2557">
        <v>0.59480259999999996</v>
      </c>
      <c r="I2557">
        <v>67.625600000000006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21671</v>
      </c>
      <c r="P2557" t="s">
        <v>58</v>
      </c>
      <c r="Q2557" t="s">
        <v>60</v>
      </c>
    </row>
    <row r="2558" spans="1:18" x14ac:dyDescent="0.25">
      <c r="A2558" t="s">
        <v>43</v>
      </c>
      <c r="B2558" t="s">
        <v>36</v>
      </c>
      <c r="C2558" t="s">
        <v>48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15.41253</v>
      </c>
      <c r="H2558">
        <v>15.41253</v>
      </c>
      <c r="I2558">
        <v>67.625600000000006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21671</v>
      </c>
      <c r="P2558" t="s">
        <v>58</v>
      </c>
      <c r="Q2558" t="s">
        <v>60</v>
      </c>
    </row>
    <row r="2559" spans="1:18" x14ac:dyDescent="0.25">
      <c r="A2559" t="s">
        <v>30</v>
      </c>
      <c r="B2559" t="s">
        <v>36</v>
      </c>
      <c r="C2559" t="s">
        <v>49</v>
      </c>
      <c r="D2559" t="s">
        <v>57</v>
      </c>
      <c r="E2559">
        <v>7</v>
      </c>
      <c r="F2559" t="str">
        <f t="shared" si="39"/>
        <v>Average Per Ton1-in-2June Monthly System Peak Day100% Cycling7</v>
      </c>
      <c r="G2559">
        <v>0.1095399</v>
      </c>
      <c r="H2559">
        <v>0.1095399</v>
      </c>
      <c r="I2559">
        <v>61.262999999999998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9073</v>
      </c>
      <c r="P2559" t="s">
        <v>58</v>
      </c>
      <c r="Q2559" t="s">
        <v>60</v>
      </c>
      <c r="R2559" t="s">
        <v>68</v>
      </c>
    </row>
    <row r="2560" spans="1:18" x14ac:dyDescent="0.25">
      <c r="A2560" t="s">
        <v>28</v>
      </c>
      <c r="B2560" t="s">
        <v>36</v>
      </c>
      <c r="C2560" t="s">
        <v>49</v>
      </c>
      <c r="D2560" t="s">
        <v>57</v>
      </c>
      <c r="E2560">
        <v>7</v>
      </c>
      <c r="F2560" t="str">
        <f t="shared" si="39"/>
        <v>Average Per Premise1-in-2June Monthly System Peak Day100% Cycling7</v>
      </c>
      <c r="G2560">
        <v>0.4918767</v>
      </c>
      <c r="H2560">
        <v>0.4918767</v>
      </c>
      <c r="I2560">
        <v>61.262999999999998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9073</v>
      </c>
      <c r="P2560" t="s">
        <v>58</v>
      </c>
      <c r="Q2560" t="s">
        <v>60</v>
      </c>
      <c r="R2560" t="s">
        <v>68</v>
      </c>
    </row>
    <row r="2561" spans="1:18" x14ac:dyDescent="0.25">
      <c r="A2561" t="s">
        <v>29</v>
      </c>
      <c r="B2561" t="s">
        <v>36</v>
      </c>
      <c r="C2561" t="s">
        <v>49</v>
      </c>
      <c r="D2561" t="s">
        <v>57</v>
      </c>
      <c r="E2561">
        <v>7</v>
      </c>
      <c r="F2561" t="str">
        <f t="shared" si="39"/>
        <v>Average Per Device1-in-2June Monthly System Peak Day100% Cycling7</v>
      </c>
      <c r="G2561">
        <v>0.39810859999999998</v>
      </c>
      <c r="H2561">
        <v>0.39810859999999998</v>
      </c>
      <c r="I2561">
        <v>61.262999999999998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9073</v>
      </c>
      <c r="P2561" t="s">
        <v>58</v>
      </c>
      <c r="Q2561" t="s">
        <v>60</v>
      </c>
      <c r="R2561" t="s">
        <v>68</v>
      </c>
    </row>
    <row r="2562" spans="1:18" x14ac:dyDescent="0.25">
      <c r="A2562" t="s">
        <v>43</v>
      </c>
      <c r="B2562" t="s">
        <v>36</v>
      </c>
      <c r="C2562" t="s">
        <v>49</v>
      </c>
      <c r="D2562" t="s">
        <v>57</v>
      </c>
      <c r="E2562">
        <v>7</v>
      </c>
      <c r="F2562" t="str">
        <f t="shared" si="39"/>
        <v>Aggregate1-in-2June Monthly System Peak Day100% Cycling7</v>
      </c>
      <c r="G2562">
        <v>4.4627980000000003</v>
      </c>
      <c r="H2562">
        <v>4.4627980000000003</v>
      </c>
      <c r="I2562">
        <v>61.262999999999998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9073</v>
      </c>
      <c r="P2562" t="s">
        <v>58</v>
      </c>
      <c r="Q2562" t="s">
        <v>60</v>
      </c>
      <c r="R2562" t="s">
        <v>68</v>
      </c>
    </row>
    <row r="2563" spans="1:18" x14ac:dyDescent="0.25">
      <c r="A2563" t="s">
        <v>30</v>
      </c>
      <c r="B2563" t="s">
        <v>36</v>
      </c>
      <c r="C2563" t="s">
        <v>49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0.16721420000000001</v>
      </c>
      <c r="H2563">
        <v>0.16721430000000001</v>
      </c>
      <c r="I2563">
        <v>61.008600000000001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12598</v>
      </c>
      <c r="P2563" t="s">
        <v>58</v>
      </c>
      <c r="Q2563" t="s">
        <v>60</v>
      </c>
      <c r="R2563" t="s">
        <v>68</v>
      </c>
    </row>
    <row r="2564" spans="1:18" x14ac:dyDescent="0.25">
      <c r="A2564" t="s">
        <v>28</v>
      </c>
      <c r="B2564" t="s">
        <v>36</v>
      </c>
      <c r="C2564" t="s">
        <v>49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0.6841874</v>
      </c>
      <c r="H2564">
        <v>0.6841874</v>
      </c>
      <c r="I2564">
        <v>61.008600000000001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12598</v>
      </c>
      <c r="P2564" t="s">
        <v>58</v>
      </c>
      <c r="Q2564" t="s">
        <v>60</v>
      </c>
      <c r="R2564" t="s">
        <v>68</v>
      </c>
    </row>
    <row r="2565" spans="1:18" x14ac:dyDescent="0.25">
      <c r="A2565" t="s">
        <v>29</v>
      </c>
      <c r="B2565" t="s">
        <v>36</v>
      </c>
      <c r="C2565" t="s">
        <v>49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0.5862735</v>
      </c>
      <c r="H2565">
        <v>0.5862735</v>
      </c>
      <c r="I2565">
        <v>61.008600000000001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12598</v>
      </c>
      <c r="P2565" t="s">
        <v>58</v>
      </c>
      <c r="Q2565" t="s">
        <v>60</v>
      </c>
      <c r="R2565" t="s">
        <v>68</v>
      </c>
    </row>
    <row r="2566" spans="1:18" x14ac:dyDescent="0.25">
      <c r="A2566" t="s">
        <v>43</v>
      </c>
      <c r="B2566" t="s">
        <v>36</v>
      </c>
      <c r="C2566" t="s">
        <v>49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8.6193930000000005</v>
      </c>
      <c r="H2566">
        <v>8.6193930000000005</v>
      </c>
      <c r="I2566">
        <v>61.008600000000001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12598</v>
      </c>
      <c r="P2566" t="s">
        <v>58</v>
      </c>
      <c r="Q2566" t="s">
        <v>60</v>
      </c>
      <c r="R2566" t="s">
        <v>68</v>
      </c>
    </row>
    <row r="2567" spans="1:18" x14ac:dyDescent="0.25">
      <c r="A2567" t="s">
        <v>30</v>
      </c>
      <c r="B2567" t="s">
        <v>36</v>
      </c>
      <c r="C2567" t="s">
        <v>49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0.143066</v>
      </c>
      <c r="H2567">
        <v>0.143066</v>
      </c>
      <c r="I2567">
        <v>61.115099999999998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21671</v>
      </c>
      <c r="P2567" t="s">
        <v>58</v>
      </c>
      <c r="Q2567" t="s">
        <v>60</v>
      </c>
    </row>
    <row r="2568" spans="1:18" x14ac:dyDescent="0.25">
      <c r="A2568" t="s">
        <v>28</v>
      </c>
      <c r="B2568" t="s">
        <v>36</v>
      </c>
      <c r="C2568" t="s">
        <v>49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0.60926199999999997</v>
      </c>
      <c r="H2568">
        <v>0.60926199999999997</v>
      </c>
      <c r="I2568">
        <v>61.115099999999998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21671</v>
      </c>
      <c r="P2568" t="s">
        <v>58</v>
      </c>
      <c r="Q2568" t="s">
        <v>60</v>
      </c>
    </row>
    <row r="2569" spans="1:18" x14ac:dyDescent="0.25">
      <c r="A2569" t="s">
        <v>29</v>
      </c>
      <c r="B2569" t="s">
        <v>36</v>
      </c>
      <c r="C2569" t="s">
        <v>49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0.50954449999999996</v>
      </c>
      <c r="H2569">
        <v>0.50954449999999996</v>
      </c>
      <c r="I2569">
        <v>61.115099999999998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21671</v>
      </c>
      <c r="P2569" t="s">
        <v>58</v>
      </c>
      <c r="Q2569" t="s">
        <v>60</v>
      </c>
    </row>
    <row r="2570" spans="1:18" x14ac:dyDescent="0.25">
      <c r="A2570" t="s">
        <v>43</v>
      </c>
      <c r="B2570" t="s">
        <v>36</v>
      </c>
      <c r="C2570" t="s">
        <v>49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13.20332</v>
      </c>
      <c r="H2570">
        <v>13.20332</v>
      </c>
      <c r="I2570">
        <v>61.115099999999998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21671</v>
      </c>
      <c r="P2570" t="s">
        <v>58</v>
      </c>
      <c r="Q2570" t="s">
        <v>60</v>
      </c>
    </row>
    <row r="2571" spans="1:18" x14ac:dyDescent="0.25">
      <c r="A2571" t="s">
        <v>30</v>
      </c>
      <c r="B2571" t="s">
        <v>36</v>
      </c>
      <c r="C2571" t="s">
        <v>50</v>
      </c>
      <c r="D2571" t="s">
        <v>57</v>
      </c>
      <c r="E2571">
        <v>7</v>
      </c>
      <c r="F2571" t="str">
        <f t="shared" si="40"/>
        <v>Average Per Ton1-in-2May Monthly System Peak Day100% Cycling7</v>
      </c>
      <c r="G2571">
        <v>0.1099198</v>
      </c>
      <c r="H2571">
        <v>0.1099198</v>
      </c>
      <c r="I2571">
        <v>61.282200000000003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9073</v>
      </c>
      <c r="P2571" t="s">
        <v>58</v>
      </c>
      <c r="Q2571" t="s">
        <v>60</v>
      </c>
      <c r="R2571" t="s">
        <v>69</v>
      </c>
    </row>
    <row r="2572" spans="1:18" x14ac:dyDescent="0.25">
      <c r="A2572" t="s">
        <v>28</v>
      </c>
      <c r="B2572" t="s">
        <v>36</v>
      </c>
      <c r="C2572" t="s">
        <v>50</v>
      </c>
      <c r="D2572" t="s">
        <v>57</v>
      </c>
      <c r="E2572">
        <v>7</v>
      </c>
      <c r="F2572" t="str">
        <f t="shared" si="40"/>
        <v>Average Per Premise1-in-2May Monthly System Peak Day100% Cycling7</v>
      </c>
      <c r="G2572">
        <v>0.49358289999999999</v>
      </c>
      <c r="H2572">
        <v>0.49358289999999999</v>
      </c>
      <c r="I2572">
        <v>61.282200000000003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9073</v>
      </c>
      <c r="P2572" t="s">
        <v>58</v>
      </c>
      <c r="Q2572" t="s">
        <v>60</v>
      </c>
      <c r="R2572" t="s">
        <v>69</v>
      </c>
    </row>
    <row r="2573" spans="1:18" x14ac:dyDescent="0.25">
      <c r="A2573" t="s">
        <v>29</v>
      </c>
      <c r="B2573" t="s">
        <v>36</v>
      </c>
      <c r="C2573" t="s">
        <v>50</v>
      </c>
      <c r="D2573" t="s">
        <v>57</v>
      </c>
      <c r="E2573">
        <v>7</v>
      </c>
      <c r="F2573" t="str">
        <f t="shared" si="40"/>
        <v>Average Per Device1-in-2May Monthly System Peak Day100% Cycling7</v>
      </c>
      <c r="G2573">
        <v>0.3994895</v>
      </c>
      <c r="H2573">
        <v>0.3994895</v>
      </c>
      <c r="I2573">
        <v>61.282200000000003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9073</v>
      </c>
      <c r="P2573" t="s">
        <v>58</v>
      </c>
      <c r="Q2573" t="s">
        <v>60</v>
      </c>
      <c r="R2573" t="s">
        <v>69</v>
      </c>
    </row>
    <row r="2574" spans="1:18" x14ac:dyDescent="0.25">
      <c r="A2574" t="s">
        <v>43</v>
      </c>
      <c r="B2574" t="s">
        <v>36</v>
      </c>
      <c r="C2574" t="s">
        <v>50</v>
      </c>
      <c r="D2574" t="s">
        <v>57</v>
      </c>
      <c r="E2574">
        <v>7</v>
      </c>
      <c r="F2574" t="str">
        <f t="shared" si="40"/>
        <v>Aggregate1-in-2May Monthly System Peak Day100% Cycling7</v>
      </c>
      <c r="G2574">
        <v>4.4782770000000003</v>
      </c>
      <c r="H2574">
        <v>4.4782770000000003</v>
      </c>
      <c r="I2574">
        <v>61.282200000000003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9073</v>
      </c>
      <c r="P2574" t="s">
        <v>58</v>
      </c>
      <c r="Q2574" t="s">
        <v>60</v>
      </c>
      <c r="R2574" t="s">
        <v>69</v>
      </c>
    </row>
    <row r="2575" spans="1:18" x14ac:dyDescent="0.25">
      <c r="A2575" t="s">
        <v>30</v>
      </c>
      <c r="B2575" t="s">
        <v>36</v>
      </c>
      <c r="C2575" t="s">
        <v>50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0.16816800000000001</v>
      </c>
      <c r="H2575">
        <v>0.16816800000000001</v>
      </c>
      <c r="I2575">
        <v>61.142299999999999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12598</v>
      </c>
      <c r="P2575" t="s">
        <v>58</v>
      </c>
      <c r="Q2575" t="s">
        <v>60</v>
      </c>
      <c r="R2575" t="s">
        <v>69</v>
      </c>
    </row>
    <row r="2576" spans="1:18" x14ac:dyDescent="0.25">
      <c r="A2576" t="s">
        <v>28</v>
      </c>
      <c r="B2576" t="s">
        <v>36</v>
      </c>
      <c r="C2576" t="s">
        <v>50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0.68808970000000003</v>
      </c>
      <c r="H2576">
        <v>0.68808970000000003</v>
      </c>
      <c r="I2576">
        <v>61.142299999999999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12598</v>
      </c>
      <c r="P2576" t="s">
        <v>58</v>
      </c>
      <c r="Q2576" t="s">
        <v>60</v>
      </c>
      <c r="R2576" t="s">
        <v>69</v>
      </c>
    </row>
    <row r="2577" spans="1:18" x14ac:dyDescent="0.25">
      <c r="A2577" t="s">
        <v>29</v>
      </c>
      <c r="B2577" t="s">
        <v>36</v>
      </c>
      <c r="C2577" t="s">
        <v>50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0.58961730000000001</v>
      </c>
      <c r="H2577">
        <v>0.58961730000000001</v>
      </c>
      <c r="I2577">
        <v>61.142299999999999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12598</v>
      </c>
      <c r="P2577" t="s">
        <v>58</v>
      </c>
      <c r="Q2577" t="s">
        <v>60</v>
      </c>
      <c r="R2577" t="s">
        <v>69</v>
      </c>
    </row>
    <row r="2578" spans="1:18" x14ac:dyDescent="0.25">
      <c r="A2578" t="s">
        <v>43</v>
      </c>
      <c r="B2578" t="s">
        <v>36</v>
      </c>
      <c r="C2578" t="s">
        <v>50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8.6685540000000003</v>
      </c>
      <c r="H2578">
        <v>8.6685540000000003</v>
      </c>
      <c r="I2578">
        <v>61.142299999999999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12598</v>
      </c>
      <c r="P2578" t="s">
        <v>58</v>
      </c>
      <c r="Q2578" t="s">
        <v>60</v>
      </c>
      <c r="R2578" t="s">
        <v>69</v>
      </c>
    </row>
    <row r="2579" spans="1:18" x14ac:dyDescent="0.25">
      <c r="A2579" t="s">
        <v>30</v>
      </c>
      <c r="B2579" t="s">
        <v>36</v>
      </c>
      <c r="C2579" t="s">
        <v>50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0.1437795</v>
      </c>
      <c r="H2579">
        <v>0.1437795</v>
      </c>
      <c r="I2579">
        <v>61.200899999999997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21671</v>
      </c>
      <c r="P2579" t="s">
        <v>58</v>
      </c>
      <c r="Q2579" t="s">
        <v>60</v>
      </c>
    </row>
    <row r="2580" spans="1:18" x14ac:dyDescent="0.25">
      <c r="A2580" t="s">
        <v>28</v>
      </c>
      <c r="B2580" t="s">
        <v>36</v>
      </c>
      <c r="C2580" t="s">
        <v>50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0.61230039999999997</v>
      </c>
      <c r="H2580">
        <v>0.61230039999999997</v>
      </c>
      <c r="I2580">
        <v>61.200899999999997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21671</v>
      </c>
      <c r="P2580" t="s">
        <v>58</v>
      </c>
      <c r="Q2580" t="s">
        <v>60</v>
      </c>
    </row>
    <row r="2581" spans="1:18" x14ac:dyDescent="0.25">
      <c r="A2581" t="s">
        <v>29</v>
      </c>
      <c r="B2581" t="s">
        <v>36</v>
      </c>
      <c r="C2581" t="s">
        <v>50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0.51208560000000003</v>
      </c>
      <c r="H2581">
        <v>0.51208560000000003</v>
      </c>
      <c r="I2581">
        <v>61.200899999999997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21671</v>
      </c>
      <c r="P2581" t="s">
        <v>58</v>
      </c>
      <c r="Q2581" t="s">
        <v>60</v>
      </c>
    </row>
    <row r="2582" spans="1:18" x14ac:dyDescent="0.25">
      <c r="A2582" t="s">
        <v>43</v>
      </c>
      <c r="B2582" t="s">
        <v>36</v>
      </c>
      <c r="C2582" t="s">
        <v>50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13.269159999999999</v>
      </c>
      <c r="H2582">
        <v>13.269159999999999</v>
      </c>
      <c r="I2582">
        <v>61.200899999999997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21671</v>
      </c>
      <c r="P2582" t="s">
        <v>58</v>
      </c>
      <c r="Q2582" t="s">
        <v>60</v>
      </c>
    </row>
    <row r="2583" spans="1:18" x14ac:dyDescent="0.25">
      <c r="A2583" t="s">
        <v>30</v>
      </c>
      <c r="B2583" t="s">
        <v>36</v>
      </c>
      <c r="C2583" t="s">
        <v>51</v>
      </c>
      <c r="D2583" t="s">
        <v>57</v>
      </c>
      <c r="E2583">
        <v>7</v>
      </c>
      <c r="F2583" t="str">
        <f t="shared" si="40"/>
        <v>Average Per Ton1-in-2October Monthly System Peak Day100% Cycling7</v>
      </c>
      <c r="G2583">
        <v>0.12883120000000001</v>
      </c>
      <c r="H2583">
        <v>0.12883120000000001</v>
      </c>
      <c r="I2583">
        <v>61.633000000000003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9073</v>
      </c>
      <c r="P2583" t="s">
        <v>58</v>
      </c>
      <c r="Q2583" t="s">
        <v>60</v>
      </c>
      <c r="R2583" t="s">
        <v>70</v>
      </c>
    </row>
    <row r="2584" spans="1:18" x14ac:dyDescent="0.25">
      <c r="A2584" t="s">
        <v>28</v>
      </c>
      <c r="B2584" t="s">
        <v>36</v>
      </c>
      <c r="C2584" t="s">
        <v>51</v>
      </c>
      <c r="D2584" t="s">
        <v>57</v>
      </c>
      <c r="E2584">
        <v>7</v>
      </c>
      <c r="F2584" t="str">
        <f t="shared" si="40"/>
        <v>Average Per Premise1-in-2October Monthly System Peak Day100% Cycling7</v>
      </c>
      <c r="G2584">
        <v>0.57850210000000002</v>
      </c>
      <c r="H2584">
        <v>0.57850210000000002</v>
      </c>
      <c r="I2584">
        <v>61.633000000000003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9073</v>
      </c>
      <c r="P2584" t="s">
        <v>58</v>
      </c>
      <c r="Q2584" t="s">
        <v>60</v>
      </c>
      <c r="R2584" t="s">
        <v>70</v>
      </c>
    </row>
    <row r="2585" spans="1:18" x14ac:dyDescent="0.25">
      <c r="A2585" t="s">
        <v>29</v>
      </c>
      <c r="B2585" t="s">
        <v>36</v>
      </c>
      <c r="C2585" t="s">
        <v>51</v>
      </c>
      <c r="D2585" t="s">
        <v>57</v>
      </c>
      <c r="E2585">
        <v>7</v>
      </c>
      <c r="F2585" t="str">
        <f t="shared" si="40"/>
        <v>Average Per Device1-in-2October Monthly System Peak Day100% Cycling7</v>
      </c>
      <c r="G2585">
        <v>0.46822029999999998</v>
      </c>
      <c r="H2585">
        <v>0.46822029999999998</v>
      </c>
      <c r="I2585">
        <v>61.633000000000003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9073</v>
      </c>
      <c r="P2585" t="s">
        <v>58</v>
      </c>
      <c r="Q2585" t="s">
        <v>60</v>
      </c>
      <c r="R2585" t="s">
        <v>70</v>
      </c>
    </row>
    <row r="2586" spans="1:18" x14ac:dyDescent="0.25">
      <c r="A2586" t="s">
        <v>43</v>
      </c>
      <c r="B2586" t="s">
        <v>36</v>
      </c>
      <c r="C2586" t="s">
        <v>51</v>
      </c>
      <c r="D2586" t="s">
        <v>57</v>
      </c>
      <c r="E2586">
        <v>7</v>
      </c>
      <c r="F2586" t="str">
        <f t="shared" si="40"/>
        <v>Aggregate1-in-2October Monthly System Peak Day100% Cycling7</v>
      </c>
      <c r="G2586">
        <v>5.2487500000000002</v>
      </c>
      <c r="H2586">
        <v>5.2487500000000002</v>
      </c>
      <c r="I2586">
        <v>61.633000000000003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9073</v>
      </c>
      <c r="P2586" t="s">
        <v>58</v>
      </c>
      <c r="Q2586" t="s">
        <v>60</v>
      </c>
      <c r="R2586" t="s">
        <v>70</v>
      </c>
    </row>
    <row r="2587" spans="1:18" x14ac:dyDescent="0.25">
      <c r="A2587" t="s">
        <v>30</v>
      </c>
      <c r="B2587" t="s">
        <v>36</v>
      </c>
      <c r="C2587" t="s">
        <v>51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0.1819442</v>
      </c>
      <c r="H2587">
        <v>0.1819442</v>
      </c>
      <c r="I2587">
        <v>61.319099999999999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12598</v>
      </c>
      <c r="P2587" t="s">
        <v>58</v>
      </c>
      <c r="Q2587" t="s">
        <v>60</v>
      </c>
      <c r="R2587" t="s">
        <v>70</v>
      </c>
    </row>
    <row r="2588" spans="1:18" x14ac:dyDescent="0.25">
      <c r="A2588" t="s">
        <v>28</v>
      </c>
      <c r="B2588" t="s">
        <v>36</v>
      </c>
      <c r="C2588" t="s">
        <v>51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0.74445779999999995</v>
      </c>
      <c r="H2588">
        <v>0.74445779999999995</v>
      </c>
      <c r="I2588">
        <v>61.319099999999999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12598</v>
      </c>
      <c r="P2588" t="s">
        <v>58</v>
      </c>
      <c r="Q2588" t="s">
        <v>60</v>
      </c>
      <c r="R2588" t="s">
        <v>70</v>
      </c>
    </row>
    <row r="2589" spans="1:18" x14ac:dyDescent="0.25">
      <c r="A2589" t="s">
        <v>29</v>
      </c>
      <c r="B2589" t="s">
        <v>36</v>
      </c>
      <c r="C2589" t="s">
        <v>51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0.6379186</v>
      </c>
      <c r="H2589">
        <v>0.6379186</v>
      </c>
      <c r="I2589">
        <v>61.319099999999999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12598</v>
      </c>
      <c r="P2589" t="s">
        <v>58</v>
      </c>
      <c r="Q2589" t="s">
        <v>60</v>
      </c>
      <c r="R2589" t="s">
        <v>70</v>
      </c>
    </row>
    <row r="2590" spans="1:18" x14ac:dyDescent="0.25">
      <c r="A2590" t="s">
        <v>43</v>
      </c>
      <c r="B2590" t="s">
        <v>36</v>
      </c>
      <c r="C2590" t="s">
        <v>51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9.378679</v>
      </c>
      <c r="H2590">
        <v>9.378679</v>
      </c>
      <c r="I2590">
        <v>61.319099999999999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12598</v>
      </c>
      <c r="P2590" t="s">
        <v>58</v>
      </c>
      <c r="Q2590" t="s">
        <v>60</v>
      </c>
      <c r="R2590" t="s">
        <v>70</v>
      </c>
    </row>
    <row r="2591" spans="1:18" x14ac:dyDescent="0.25">
      <c r="A2591" t="s">
        <v>30</v>
      </c>
      <c r="B2591" t="s">
        <v>36</v>
      </c>
      <c r="C2591" t="s">
        <v>51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0.15970580000000001</v>
      </c>
      <c r="H2591">
        <v>0.15970580000000001</v>
      </c>
      <c r="I2591">
        <v>61.450499999999998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21671</v>
      </c>
      <c r="P2591" t="s">
        <v>58</v>
      </c>
      <c r="Q2591" t="s">
        <v>60</v>
      </c>
    </row>
    <row r="2592" spans="1:18" x14ac:dyDescent="0.25">
      <c r="A2592" t="s">
        <v>28</v>
      </c>
      <c r="B2592" t="s">
        <v>36</v>
      </c>
      <c r="C2592" t="s">
        <v>51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0.68012439999999996</v>
      </c>
      <c r="H2592">
        <v>0.68012439999999996</v>
      </c>
      <c r="I2592">
        <v>61.450499999999998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21671</v>
      </c>
      <c r="P2592" t="s">
        <v>58</v>
      </c>
      <c r="Q2592" t="s">
        <v>60</v>
      </c>
    </row>
    <row r="2593" spans="1:18" x14ac:dyDescent="0.25">
      <c r="A2593" t="s">
        <v>29</v>
      </c>
      <c r="B2593" t="s">
        <v>36</v>
      </c>
      <c r="C2593" t="s">
        <v>51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0.56880889999999995</v>
      </c>
      <c r="H2593">
        <v>0.56880889999999995</v>
      </c>
      <c r="I2593">
        <v>61.450499999999998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21671</v>
      </c>
      <c r="P2593" t="s">
        <v>58</v>
      </c>
      <c r="Q2593" t="s">
        <v>60</v>
      </c>
    </row>
    <row r="2594" spans="1:18" x14ac:dyDescent="0.25">
      <c r="A2594" t="s">
        <v>43</v>
      </c>
      <c r="B2594" t="s">
        <v>36</v>
      </c>
      <c r="C2594" t="s">
        <v>51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14.73898</v>
      </c>
      <c r="H2594">
        <v>14.73898</v>
      </c>
      <c r="I2594">
        <v>61.450499999999998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21671</v>
      </c>
      <c r="P2594" t="s">
        <v>58</v>
      </c>
      <c r="Q2594" t="s">
        <v>60</v>
      </c>
    </row>
    <row r="2595" spans="1:18" x14ac:dyDescent="0.25">
      <c r="A2595" t="s">
        <v>30</v>
      </c>
      <c r="B2595" t="s">
        <v>36</v>
      </c>
      <c r="C2595" t="s">
        <v>52</v>
      </c>
      <c r="D2595" t="s">
        <v>57</v>
      </c>
      <c r="E2595">
        <v>7</v>
      </c>
      <c r="F2595" t="str">
        <f t="shared" si="40"/>
        <v>Average Per Ton1-in-2September Monthly System Peak Day100% Cycling7</v>
      </c>
      <c r="G2595">
        <v>0.15711020000000001</v>
      </c>
      <c r="H2595">
        <v>0.15711020000000001</v>
      </c>
      <c r="I2595">
        <v>67.096699999999998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9073</v>
      </c>
      <c r="P2595" t="s">
        <v>58</v>
      </c>
      <c r="Q2595" t="s">
        <v>60</v>
      </c>
      <c r="R2595" t="s">
        <v>71</v>
      </c>
    </row>
    <row r="2596" spans="1:18" x14ac:dyDescent="0.25">
      <c r="A2596" t="s">
        <v>28</v>
      </c>
      <c r="B2596" t="s">
        <v>36</v>
      </c>
      <c r="C2596" t="s">
        <v>52</v>
      </c>
      <c r="D2596" t="s">
        <v>57</v>
      </c>
      <c r="E2596">
        <v>7</v>
      </c>
      <c r="F2596" t="str">
        <f t="shared" si="40"/>
        <v>Average Per Premise1-in-2September Monthly System Peak Day100% Cycling7</v>
      </c>
      <c r="G2596">
        <v>0.70548580000000005</v>
      </c>
      <c r="H2596">
        <v>0.70548580000000005</v>
      </c>
      <c r="I2596">
        <v>67.096699999999998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9073</v>
      </c>
      <c r="P2596" t="s">
        <v>58</v>
      </c>
      <c r="Q2596" t="s">
        <v>60</v>
      </c>
      <c r="R2596" t="s">
        <v>71</v>
      </c>
    </row>
    <row r="2597" spans="1:18" x14ac:dyDescent="0.25">
      <c r="A2597" t="s">
        <v>29</v>
      </c>
      <c r="B2597" t="s">
        <v>36</v>
      </c>
      <c r="C2597" t="s">
        <v>52</v>
      </c>
      <c r="D2597" t="s">
        <v>57</v>
      </c>
      <c r="E2597">
        <v>7</v>
      </c>
      <c r="F2597" t="str">
        <f t="shared" si="40"/>
        <v>Average Per Device1-in-2September Monthly System Peak Day100% Cycling7</v>
      </c>
      <c r="G2597">
        <v>0.57099670000000002</v>
      </c>
      <c r="H2597">
        <v>0.57099670000000002</v>
      </c>
      <c r="I2597">
        <v>67.096699999999998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9073</v>
      </c>
      <c r="P2597" t="s">
        <v>58</v>
      </c>
      <c r="Q2597" t="s">
        <v>60</v>
      </c>
      <c r="R2597" t="s">
        <v>71</v>
      </c>
    </row>
    <row r="2598" spans="1:18" x14ac:dyDescent="0.25">
      <c r="A2598" t="s">
        <v>43</v>
      </c>
      <c r="B2598" t="s">
        <v>36</v>
      </c>
      <c r="C2598" t="s">
        <v>52</v>
      </c>
      <c r="D2598" t="s">
        <v>57</v>
      </c>
      <c r="E2598">
        <v>7</v>
      </c>
      <c r="F2598" t="str">
        <f t="shared" si="40"/>
        <v>Aggregate1-in-2September Monthly System Peak Day100% Cycling7</v>
      </c>
      <c r="G2598">
        <v>6.4008729999999998</v>
      </c>
      <c r="H2598">
        <v>6.4008729999999998</v>
      </c>
      <c r="I2598">
        <v>67.096699999999998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9073</v>
      </c>
      <c r="P2598" t="s">
        <v>58</v>
      </c>
      <c r="Q2598" t="s">
        <v>60</v>
      </c>
      <c r="R2598" t="s">
        <v>71</v>
      </c>
    </row>
    <row r="2599" spans="1:18" x14ac:dyDescent="0.25">
      <c r="A2599" t="s">
        <v>30</v>
      </c>
      <c r="B2599" t="s">
        <v>36</v>
      </c>
      <c r="C2599" t="s">
        <v>52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0.2031782</v>
      </c>
      <c r="H2599">
        <v>0.2031782</v>
      </c>
      <c r="I2599">
        <v>67.296700000000001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12598</v>
      </c>
      <c r="P2599" t="s">
        <v>58</v>
      </c>
      <c r="Q2599" t="s">
        <v>60</v>
      </c>
      <c r="R2599" t="s">
        <v>71</v>
      </c>
    </row>
    <row r="2600" spans="1:18" x14ac:dyDescent="0.25">
      <c r="A2600" t="s">
        <v>28</v>
      </c>
      <c r="B2600" t="s">
        <v>36</v>
      </c>
      <c r="C2600" t="s">
        <v>52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0.83134059999999999</v>
      </c>
      <c r="H2600">
        <v>0.83134059999999999</v>
      </c>
      <c r="I2600">
        <v>67.296700000000001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12598</v>
      </c>
      <c r="P2600" t="s">
        <v>58</v>
      </c>
      <c r="Q2600" t="s">
        <v>60</v>
      </c>
      <c r="R2600" t="s">
        <v>71</v>
      </c>
    </row>
    <row r="2601" spans="1:18" x14ac:dyDescent="0.25">
      <c r="A2601" t="s">
        <v>29</v>
      </c>
      <c r="B2601" t="s">
        <v>36</v>
      </c>
      <c r="C2601" t="s">
        <v>52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0.71236759999999999</v>
      </c>
      <c r="H2601">
        <v>0.71236759999999999</v>
      </c>
      <c r="I2601">
        <v>67.296700000000001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12598</v>
      </c>
      <c r="P2601" t="s">
        <v>58</v>
      </c>
      <c r="Q2601" t="s">
        <v>60</v>
      </c>
      <c r="R2601" t="s">
        <v>71</v>
      </c>
    </row>
    <row r="2602" spans="1:18" x14ac:dyDescent="0.25">
      <c r="A2602" t="s">
        <v>43</v>
      </c>
      <c r="B2602" t="s">
        <v>36</v>
      </c>
      <c r="C2602" t="s">
        <v>52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10.473229999999999</v>
      </c>
      <c r="H2602">
        <v>10.473229999999999</v>
      </c>
      <c r="I2602">
        <v>67.296700000000001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12598</v>
      </c>
      <c r="P2602" t="s">
        <v>58</v>
      </c>
      <c r="Q2602" t="s">
        <v>60</v>
      </c>
      <c r="R2602" t="s">
        <v>71</v>
      </c>
    </row>
    <row r="2603" spans="1:18" x14ac:dyDescent="0.25">
      <c r="A2603" t="s">
        <v>30</v>
      </c>
      <c r="B2603" t="s">
        <v>36</v>
      </c>
      <c r="C2603" t="s">
        <v>52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0.18388950000000001</v>
      </c>
      <c r="H2603">
        <v>0.18388950000000001</v>
      </c>
      <c r="I2603">
        <v>67.212900000000005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21671</v>
      </c>
      <c r="P2603" t="s">
        <v>58</v>
      </c>
      <c r="Q2603" t="s">
        <v>60</v>
      </c>
    </row>
    <row r="2604" spans="1:18" x14ac:dyDescent="0.25">
      <c r="A2604" t="s">
        <v>28</v>
      </c>
      <c r="B2604" t="s">
        <v>36</v>
      </c>
      <c r="C2604" t="s">
        <v>52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0.78311350000000002</v>
      </c>
      <c r="H2604">
        <v>0.78311350000000002</v>
      </c>
      <c r="I2604">
        <v>67.212900000000005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21671</v>
      </c>
      <c r="P2604" t="s">
        <v>58</v>
      </c>
      <c r="Q2604" t="s">
        <v>60</v>
      </c>
    </row>
    <row r="2605" spans="1:18" x14ac:dyDescent="0.25">
      <c r="A2605" t="s">
        <v>29</v>
      </c>
      <c r="B2605" t="s">
        <v>36</v>
      </c>
      <c r="C2605" t="s">
        <v>52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0.65494180000000002</v>
      </c>
      <c r="H2605">
        <v>0.65494180000000002</v>
      </c>
      <c r="I2605">
        <v>67.212900000000005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21671</v>
      </c>
      <c r="P2605" t="s">
        <v>58</v>
      </c>
      <c r="Q2605" t="s">
        <v>60</v>
      </c>
    </row>
    <row r="2606" spans="1:18" x14ac:dyDescent="0.25">
      <c r="A2606" t="s">
        <v>43</v>
      </c>
      <c r="B2606" t="s">
        <v>36</v>
      </c>
      <c r="C2606" t="s">
        <v>52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16.970849999999999</v>
      </c>
      <c r="H2606">
        <v>16.970849999999999</v>
      </c>
      <c r="I2606">
        <v>67.212900000000005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21671</v>
      </c>
      <c r="P2606" t="s">
        <v>58</v>
      </c>
      <c r="Q2606" t="s">
        <v>60</v>
      </c>
    </row>
    <row r="2607" spans="1:18" x14ac:dyDescent="0.25">
      <c r="A2607" t="s">
        <v>30</v>
      </c>
      <c r="B2607" t="s">
        <v>36</v>
      </c>
      <c r="C2607" t="s">
        <v>47</v>
      </c>
      <c r="D2607" t="s">
        <v>57</v>
      </c>
      <c r="E2607">
        <v>8</v>
      </c>
      <c r="F2607" t="str">
        <f t="shared" si="40"/>
        <v>Average Per Ton1-in-2August Monthly System Peak Day100% Cycling8</v>
      </c>
      <c r="G2607">
        <v>0.1566303</v>
      </c>
      <c r="H2607">
        <v>0.1566303</v>
      </c>
      <c r="I2607">
        <v>69.008600000000001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9073</v>
      </c>
      <c r="P2607" t="s">
        <v>58</v>
      </c>
      <c r="Q2607" t="s">
        <v>60</v>
      </c>
      <c r="R2607" t="s">
        <v>66</v>
      </c>
    </row>
    <row r="2608" spans="1:18" x14ac:dyDescent="0.25">
      <c r="A2608" t="s">
        <v>28</v>
      </c>
      <c r="B2608" t="s">
        <v>36</v>
      </c>
      <c r="C2608" t="s">
        <v>47</v>
      </c>
      <c r="D2608" t="s">
        <v>57</v>
      </c>
      <c r="E2608">
        <v>8</v>
      </c>
      <c r="F2608" t="str">
        <f t="shared" si="40"/>
        <v>Average Per Premise1-in-2August Monthly System Peak Day100% Cycling8</v>
      </c>
      <c r="G2608">
        <v>0.70333080000000003</v>
      </c>
      <c r="H2608">
        <v>0.70333080000000003</v>
      </c>
      <c r="I2608">
        <v>69.008600000000001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9073</v>
      </c>
      <c r="P2608" t="s">
        <v>58</v>
      </c>
      <c r="Q2608" t="s">
        <v>60</v>
      </c>
      <c r="R2608" t="s">
        <v>66</v>
      </c>
    </row>
    <row r="2609" spans="1:18" x14ac:dyDescent="0.25">
      <c r="A2609" t="s">
        <v>29</v>
      </c>
      <c r="B2609" t="s">
        <v>36</v>
      </c>
      <c r="C2609" t="s">
        <v>47</v>
      </c>
      <c r="D2609" t="s">
        <v>57</v>
      </c>
      <c r="E2609">
        <v>8</v>
      </c>
      <c r="F2609" t="str">
        <f t="shared" si="40"/>
        <v>Average Per Device1-in-2August Monthly System Peak Day100% Cycling8</v>
      </c>
      <c r="G2609">
        <v>0.56925250000000005</v>
      </c>
      <c r="H2609">
        <v>0.56925250000000005</v>
      </c>
      <c r="I2609">
        <v>69.008600000000001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9073</v>
      </c>
      <c r="P2609" t="s">
        <v>58</v>
      </c>
      <c r="Q2609" t="s">
        <v>60</v>
      </c>
      <c r="R2609" t="s">
        <v>66</v>
      </c>
    </row>
    <row r="2610" spans="1:18" x14ac:dyDescent="0.25">
      <c r="A2610" t="s">
        <v>43</v>
      </c>
      <c r="B2610" t="s">
        <v>36</v>
      </c>
      <c r="C2610" t="s">
        <v>47</v>
      </c>
      <c r="D2610" t="s">
        <v>57</v>
      </c>
      <c r="E2610">
        <v>8</v>
      </c>
      <c r="F2610" t="str">
        <f t="shared" si="40"/>
        <v>Aggregate1-in-2August Monthly System Peak Day100% Cycling8</v>
      </c>
      <c r="G2610">
        <v>6.3813209999999998</v>
      </c>
      <c r="H2610">
        <v>6.3813199999999997</v>
      </c>
      <c r="I2610">
        <v>69.008600000000001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9073</v>
      </c>
      <c r="P2610" t="s">
        <v>58</v>
      </c>
      <c r="Q2610" t="s">
        <v>60</v>
      </c>
      <c r="R2610" t="s">
        <v>66</v>
      </c>
    </row>
    <row r="2611" spans="1:18" x14ac:dyDescent="0.25">
      <c r="A2611" t="s">
        <v>30</v>
      </c>
      <c r="B2611" t="s">
        <v>36</v>
      </c>
      <c r="C2611" t="s">
        <v>47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0.20862829999999999</v>
      </c>
      <c r="H2611">
        <v>0.20862829999999999</v>
      </c>
      <c r="I2611">
        <v>68.805999999999997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12598</v>
      </c>
      <c r="P2611" t="s">
        <v>58</v>
      </c>
      <c r="Q2611" t="s">
        <v>60</v>
      </c>
      <c r="R2611" t="s">
        <v>66</v>
      </c>
    </row>
    <row r="2612" spans="1:18" x14ac:dyDescent="0.25">
      <c r="A2612" t="s">
        <v>28</v>
      </c>
      <c r="B2612" t="s">
        <v>36</v>
      </c>
      <c r="C2612" t="s">
        <v>47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0.85364059999999997</v>
      </c>
      <c r="H2612">
        <v>0.85364059999999997</v>
      </c>
      <c r="I2612">
        <v>68.805999999999997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12598</v>
      </c>
      <c r="P2612" t="s">
        <v>58</v>
      </c>
      <c r="Q2612" t="s">
        <v>60</v>
      </c>
      <c r="R2612" t="s">
        <v>66</v>
      </c>
    </row>
    <row r="2613" spans="1:18" x14ac:dyDescent="0.25">
      <c r="A2613" t="s">
        <v>29</v>
      </c>
      <c r="B2613" t="s">
        <v>36</v>
      </c>
      <c r="C2613" t="s">
        <v>47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0.73147629999999997</v>
      </c>
      <c r="H2613">
        <v>0.73147629999999997</v>
      </c>
      <c r="I2613">
        <v>68.805999999999997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12598</v>
      </c>
      <c r="P2613" t="s">
        <v>58</v>
      </c>
      <c r="Q2613" t="s">
        <v>60</v>
      </c>
      <c r="R2613" t="s">
        <v>66</v>
      </c>
    </row>
    <row r="2614" spans="1:18" x14ac:dyDescent="0.25">
      <c r="A2614" t="s">
        <v>43</v>
      </c>
      <c r="B2614" t="s">
        <v>36</v>
      </c>
      <c r="C2614" t="s">
        <v>47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10.754160000000001</v>
      </c>
      <c r="H2614">
        <v>10.754160000000001</v>
      </c>
      <c r="I2614">
        <v>68.805999999999997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12598</v>
      </c>
      <c r="P2614" t="s">
        <v>58</v>
      </c>
      <c r="Q2614" t="s">
        <v>60</v>
      </c>
      <c r="R2614" t="s">
        <v>66</v>
      </c>
    </row>
    <row r="2615" spans="1:18" x14ac:dyDescent="0.25">
      <c r="A2615" t="s">
        <v>30</v>
      </c>
      <c r="B2615" t="s">
        <v>36</v>
      </c>
      <c r="C2615" t="s">
        <v>47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0.18685669999999999</v>
      </c>
      <c r="H2615">
        <v>0.18685669999999999</v>
      </c>
      <c r="I2615">
        <v>68.890799999999999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21671</v>
      </c>
      <c r="P2615" t="s">
        <v>58</v>
      </c>
      <c r="Q2615" t="s">
        <v>60</v>
      </c>
    </row>
    <row r="2616" spans="1:18" x14ac:dyDescent="0.25">
      <c r="A2616" t="s">
        <v>28</v>
      </c>
      <c r="B2616" t="s">
        <v>36</v>
      </c>
      <c r="C2616" t="s">
        <v>47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0.79574959999999995</v>
      </c>
      <c r="H2616">
        <v>0.79574959999999995</v>
      </c>
      <c r="I2616">
        <v>68.890799999999999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21671</v>
      </c>
      <c r="P2616" t="s">
        <v>58</v>
      </c>
      <c r="Q2616" t="s">
        <v>60</v>
      </c>
    </row>
    <row r="2617" spans="1:18" x14ac:dyDescent="0.25">
      <c r="A2617" t="s">
        <v>29</v>
      </c>
      <c r="B2617" t="s">
        <v>36</v>
      </c>
      <c r="C2617" t="s">
        <v>47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0.66550980000000004</v>
      </c>
      <c r="H2617">
        <v>0.66550980000000004</v>
      </c>
      <c r="I2617">
        <v>68.890799999999999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21671</v>
      </c>
      <c r="P2617" t="s">
        <v>58</v>
      </c>
      <c r="Q2617" t="s">
        <v>60</v>
      </c>
    </row>
    <row r="2618" spans="1:18" x14ac:dyDescent="0.25">
      <c r="A2618" t="s">
        <v>43</v>
      </c>
      <c r="B2618" t="s">
        <v>36</v>
      </c>
      <c r="C2618" t="s">
        <v>47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17.244689999999999</v>
      </c>
      <c r="H2618">
        <v>17.244689999999999</v>
      </c>
      <c r="I2618">
        <v>68.890799999999999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21671</v>
      </c>
      <c r="P2618" t="s">
        <v>58</v>
      </c>
      <c r="Q2618" t="s">
        <v>60</v>
      </c>
    </row>
    <row r="2619" spans="1:18" x14ac:dyDescent="0.25">
      <c r="A2619" t="s">
        <v>30</v>
      </c>
      <c r="B2619" t="s">
        <v>36</v>
      </c>
      <c r="C2619" t="s">
        <v>37</v>
      </c>
      <c r="D2619" t="s">
        <v>57</v>
      </c>
      <c r="E2619">
        <v>8</v>
      </c>
      <c r="F2619" t="str">
        <f t="shared" si="40"/>
        <v>Average Per Ton1-in-2August Typical Event Day100% Cycling8</v>
      </c>
      <c r="G2619">
        <v>0.1436655</v>
      </c>
      <c r="H2619">
        <v>0.1436655</v>
      </c>
      <c r="I2619">
        <v>67.770799999999994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9073</v>
      </c>
      <c r="P2619" t="s">
        <v>58</v>
      </c>
      <c r="Q2619" t="s">
        <v>60</v>
      </c>
      <c r="R2619" t="s">
        <v>66</v>
      </c>
    </row>
    <row r="2620" spans="1:18" x14ac:dyDescent="0.25">
      <c r="A2620" t="s">
        <v>28</v>
      </c>
      <c r="B2620" t="s">
        <v>36</v>
      </c>
      <c r="C2620" t="s">
        <v>37</v>
      </c>
      <c r="D2620" t="s">
        <v>57</v>
      </c>
      <c r="E2620">
        <v>8</v>
      </c>
      <c r="F2620" t="str">
        <f t="shared" si="40"/>
        <v>Average Per Premise1-in-2August Typical Event Day100% Cycling8</v>
      </c>
      <c r="G2620">
        <v>0.64511419999999997</v>
      </c>
      <c r="H2620">
        <v>0.64511419999999997</v>
      </c>
      <c r="I2620">
        <v>67.770799999999994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9073</v>
      </c>
      <c r="P2620" t="s">
        <v>58</v>
      </c>
      <c r="Q2620" t="s">
        <v>60</v>
      </c>
      <c r="R2620" t="s">
        <v>66</v>
      </c>
    </row>
    <row r="2621" spans="1:18" x14ac:dyDescent="0.25">
      <c r="A2621" t="s">
        <v>29</v>
      </c>
      <c r="B2621" t="s">
        <v>36</v>
      </c>
      <c r="C2621" t="s">
        <v>37</v>
      </c>
      <c r="D2621" t="s">
        <v>57</v>
      </c>
      <c r="E2621">
        <v>8</v>
      </c>
      <c r="F2621" t="str">
        <f t="shared" si="40"/>
        <v>Average Per Device1-in-2August Typical Event Day100% Cycling8</v>
      </c>
      <c r="G2621">
        <v>0.52213390000000004</v>
      </c>
      <c r="H2621">
        <v>0.52213390000000004</v>
      </c>
      <c r="I2621">
        <v>67.770799999999994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9073</v>
      </c>
      <c r="P2621" t="s">
        <v>58</v>
      </c>
      <c r="Q2621" t="s">
        <v>60</v>
      </c>
      <c r="R2621" t="s">
        <v>66</v>
      </c>
    </row>
    <row r="2622" spans="1:18" x14ac:dyDescent="0.25">
      <c r="A2622" t="s">
        <v>43</v>
      </c>
      <c r="B2622" t="s">
        <v>36</v>
      </c>
      <c r="C2622" t="s">
        <v>37</v>
      </c>
      <c r="D2622" t="s">
        <v>57</v>
      </c>
      <c r="E2622">
        <v>8</v>
      </c>
      <c r="F2622" t="str">
        <f t="shared" si="40"/>
        <v>Aggregate1-in-2August Typical Event Day100% Cycling8</v>
      </c>
      <c r="G2622">
        <v>5.8531209999999998</v>
      </c>
      <c r="H2622">
        <v>5.8531209999999998</v>
      </c>
      <c r="I2622">
        <v>67.770799999999994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9073</v>
      </c>
      <c r="P2622" t="s">
        <v>58</v>
      </c>
      <c r="Q2622" t="s">
        <v>60</v>
      </c>
      <c r="R2622" t="s">
        <v>66</v>
      </c>
    </row>
    <row r="2623" spans="1:18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0.1994852</v>
      </c>
      <c r="H2623">
        <v>0.1994852</v>
      </c>
      <c r="I2623">
        <v>67.834900000000005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12598</v>
      </c>
      <c r="P2623" t="s">
        <v>58</v>
      </c>
      <c r="Q2623" t="s">
        <v>60</v>
      </c>
      <c r="R2623" t="s">
        <v>66</v>
      </c>
    </row>
    <row r="2624" spans="1:18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0.81622969999999995</v>
      </c>
      <c r="H2624">
        <v>0.81622969999999995</v>
      </c>
      <c r="I2624">
        <v>67.834900000000005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12598</v>
      </c>
      <c r="P2624" t="s">
        <v>58</v>
      </c>
      <c r="Q2624" t="s">
        <v>60</v>
      </c>
      <c r="R2624" t="s">
        <v>66</v>
      </c>
    </row>
    <row r="2625" spans="1:18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0.69941929999999997</v>
      </c>
      <c r="H2625">
        <v>0.69941929999999997</v>
      </c>
      <c r="I2625">
        <v>67.834900000000005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12598</v>
      </c>
      <c r="P2625" t="s">
        <v>58</v>
      </c>
      <c r="Q2625" t="s">
        <v>60</v>
      </c>
      <c r="R2625" t="s">
        <v>66</v>
      </c>
    </row>
    <row r="2626" spans="1:18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10.282859999999999</v>
      </c>
      <c r="H2626">
        <v>10.282859999999999</v>
      </c>
      <c r="I2626">
        <v>67.834900000000005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12598</v>
      </c>
      <c r="P2626" t="s">
        <v>58</v>
      </c>
      <c r="Q2626" t="s">
        <v>60</v>
      </c>
      <c r="R2626" t="s">
        <v>66</v>
      </c>
    </row>
    <row r="2627" spans="1:18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0.17611350000000001</v>
      </c>
      <c r="H2627">
        <v>0.17611350000000001</v>
      </c>
      <c r="I2627">
        <v>67.808000000000007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21671</v>
      </c>
      <c r="P2627" t="s">
        <v>58</v>
      </c>
      <c r="Q2627" t="s">
        <v>60</v>
      </c>
    </row>
    <row r="2628" spans="1:18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0.74999830000000001</v>
      </c>
      <c r="H2628">
        <v>0.74999830000000001</v>
      </c>
      <c r="I2628">
        <v>67.808000000000007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21671</v>
      </c>
      <c r="P2628" t="s">
        <v>58</v>
      </c>
      <c r="Q2628" t="s">
        <v>60</v>
      </c>
    </row>
    <row r="2629" spans="1:18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0.62724659999999999</v>
      </c>
      <c r="H2629">
        <v>0.62724659999999999</v>
      </c>
      <c r="I2629">
        <v>67.808000000000007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21671</v>
      </c>
      <c r="P2629" t="s">
        <v>58</v>
      </c>
      <c r="Q2629" t="s">
        <v>60</v>
      </c>
    </row>
    <row r="2630" spans="1:18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16.253209999999999</v>
      </c>
      <c r="H2630">
        <v>16.253209999999999</v>
      </c>
      <c r="I2630">
        <v>67.808000000000007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21671</v>
      </c>
      <c r="P2630" t="s">
        <v>58</v>
      </c>
      <c r="Q2630" t="s">
        <v>60</v>
      </c>
    </row>
    <row r="2631" spans="1:18" x14ac:dyDescent="0.25">
      <c r="A2631" t="s">
        <v>30</v>
      </c>
      <c r="B2631" t="s">
        <v>36</v>
      </c>
      <c r="C2631" t="s">
        <v>48</v>
      </c>
      <c r="D2631" t="s">
        <v>57</v>
      </c>
      <c r="E2631">
        <v>8</v>
      </c>
      <c r="F2631" t="str">
        <f t="shared" si="41"/>
        <v>Average Per Ton1-in-2July Monthly System Peak Day100% Cycling8</v>
      </c>
      <c r="G2631">
        <v>0.14201240000000001</v>
      </c>
      <c r="H2631">
        <v>0.14201240000000001</v>
      </c>
      <c r="I2631">
        <v>69.151499999999999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9073</v>
      </c>
      <c r="P2631" t="s">
        <v>58</v>
      </c>
      <c r="Q2631" t="s">
        <v>60</v>
      </c>
      <c r="R2631" t="s">
        <v>67</v>
      </c>
    </row>
    <row r="2632" spans="1:18" x14ac:dyDescent="0.25">
      <c r="A2632" t="s">
        <v>28</v>
      </c>
      <c r="B2632" t="s">
        <v>36</v>
      </c>
      <c r="C2632" t="s">
        <v>48</v>
      </c>
      <c r="D2632" t="s">
        <v>57</v>
      </c>
      <c r="E2632">
        <v>8</v>
      </c>
      <c r="F2632" t="str">
        <f t="shared" si="41"/>
        <v>Average Per Premise1-in-2July Monthly System Peak Day100% Cycling8</v>
      </c>
      <c r="G2632">
        <v>0.63769109999999996</v>
      </c>
      <c r="H2632">
        <v>0.63769109999999996</v>
      </c>
      <c r="I2632">
        <v>69.151499999999999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9073</v>
      </c>
      <c r="P2632" t="s">
        <v>58</v>
      </c>
      <c r="Q2632" t="s">
        <v>60</v>
      </c>
      <c r="R2632" t="s">
        <v>67</v>
      </c>
    </row>
    <row r="2633" spans="1:18" x14ac:dyDescent="0.25">
      <c r="A2633" t="s">
        <v>29</v>
      </c>
      <c r="B2633" t="s">
        <v>36</v>
      </c>
      <c r="C2633" t="s">
        <v>48</v>
      </c>
      <c r="D2633" t="s">
        <v>57</v>
      </c>
      <c r="E2633">
        <v>8</v>
      </c>
      <c r="F2633" t="str">
        <f t="shared" si="41"/>
        <v>Average Per Device1-in-2July Monthly System Peak Day100% Cycling8</v>
      </c>
      <c r="G2633">
        <v>0.51612599999999997</v>
      </c>
      <c r="H2633">
        <v>0.51612599999999997</v>
      </c>
      <c r="I2633">
        <v>69.151499999999999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9073</v>
      </c>
      <c r="P2633" t="s">
        <v>58</v>
      </c>
      <c r="Q2633" t="s">
        <v>60</v>
      </c>
      <c r="R2633" t="s">
        <v>67</v>
      </c>
    </row>
    <row r="2634" spans="1:18" x14ac:dyDescent="0.25">
      <c r="A2634" t="s">
        <v>43</v>
      </c>
      <c r="B2634" t="s">
        <v>36</v>
      </c>
      <c r="C2634" t="s">
        <v>48</v>
      </c>
      <c r="D2634" t="s">
        <v>57</v>
      </c>
      <c r="E2634">
        <v>8</v>
      </c>
      <c r="F2634" t="str">
        <f t="shared" si="41"/>
        <v>Aggregate1-in-2July Monthly System Peak Day100% Cycling8</v>
      </c>
      <c r="G2634">
        <v>5.7857719999999997</v>
      </c>
      <c r="H2634">
        <v>5.7857719999999997</v>
      </c>
      <c r="I2634">
        <v>69.151499999999999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9073</v>
      </c>
      <c r="P2634" t="s">
        <v>58</v>
      </c>
      <c r="Q2634" t="s">
        <v>60</v>
      </c>
      <c r="R2634" t="s">
        <v>67</v>
      </c>
    </row>
    <row r="2635" spans="1:18" x14ac:dyDescent="0.25">
      <c r="A2635" t="s">
        <v>30</v>
      </c>
      <c r="B2635" t="s">
        <v>36</v>
      </c>
      <c r="C2635" t="s">
        <v>48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0.198744</v>
      </c>
      <c r="H2635">
        <v>0.198744</v>
      </c>
      <c r="I2635">
        <v>69.324299999999994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12598</v>
      </c>
      <c r="P2635" t="s">
        <v>58</v>
      </c>
      <c r="Q2635" t="s">
        <v>60</v>
      </c>
      <c r="R2635" t="s">
        <v>67</v>
      </c>
    </row>
    <row r="2636" spans="1:18" x14ac:dyDescent="0.25">
      <c r="A2636" t="s">
        <v>28</v>
      </c>
      <c r="B2636" t="s">
        <v>36</v>
      </c>
      <c r="C2636" t="s">
        <v>48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0.81319719999999995</v>
      </c>
      <c r="H2636">
        <v>0.81319719999999995</v>
      </c>
      <c r="I2636">
        <v>69.324299999999994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12598</v>
      </c>
      <c r="P2636" t="s">
        <v>58</v>
      </c>
      <c r="Q2636" t="s">
        <v>60</v>
      </c>
      <c r="R2636" t="s">
        <v>67</v>
      </c>
    </row>
    <row r="2637" spans="1:18" x14ac:dyDescent="0.25">
      <c r="A2637" t="s">
        <v>29</v>
      </c>
      <c r="B2637" t="s">
        <v>36</v>
      </c>
      <c r="C2637" t="s">
        <v>48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0.69682069999999996</v>
      </c>
      <c r="H2637">
        <v>0.69682069999999996</v>
      </c>
      <c r="I2637">
        <v>69.324299999999994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12598</v>
      </c>
      <c r="P2637" t="s">
        <v>58</v>
      </c>
      <c r="Q2637" t="s">
        <v>60</v>
      </c>
      <c r="R2637" t="s">
        <v>67</v>
      </c>
    </row>
    <row r="2638" spans="1:18" x14ac:dyDescent="0.25">
      <c r="A2638" t="s">
        <v>43</v>
      </c>
      <c r="B2638" t="s">
        <v>36</v>
      </c>
      <c r="C2638" t="s">
        <v>48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10.24466</v>
      </c>
      <c r="H2638">
        <v>10.24466</v>
      </c>
      <c r="I2638">
        <v>69.324299999999994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12598</v>
      </c>
      <c r="P2638" t="s">
        <v>58</v>
      </c>
      <c r="Q2638" t="s">
        <v>60</v>
      </c>
      <c r="R2638" t="s">
        <v>67</v>
      </c>
    </row>
    <row r="2639" spans="1:18" x14ac:dyDescent="0.25">
      <c r="A2639" t="s">
        <v>30</v>
      </c>
      <c r="B2639" t="s">
        <v>36</v>
      </c>
      <c r="C2639" t="s">
        <v>48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0.17499049999999999</v>
      </c>
      <c r="H2639">
        <v>0.17499049999999999</v>
      </c>
      <c r="I2639">
        <v>69.251999999999995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21671</v>
      </c>
      <c r="P2639" t="s">
        <v>58</v>
      </c>
      <c r="Q2639" t="s">
        <v>60</v>
      </c>
    </row>
    <row r="2640" spans="1:18" x14ac:dyDescent="0.25">
      <c r="A2640" t="s">
        <v>28</v>
      </c>
      <c r="B2640" t="s">
        <v>36</v>
      </c>
      <c r="C2640" t="s">
        <v>48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0.74521599999999999</v>
      </c>
      <c r="H2640">
        <v>0.74521599999999999</v>
      </c>
      <c r="I2640">
        <v>69.251999999999995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21671</v>
      </c>
      <c r="P2640" t="s">
        <v>58</v>
      </c>
      <c r="Q2640" t="s">
        <v>60</v>
      </c>
    </row>
    <row r="2641" spans="1:18" x14ac:dyDescent="0.25">
      <c r="A2641" t="s">
        <v>29</v>
      </c>
      <c r="B2641" t="s">
        <v>36</v>
      </c>
      <c r="C2641" t="s">
        <v>48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0.623247</v>
      </c>
      <c r="H2641">
        <v>0.623247</v>
      </c>
      <c r="I2641">
        <v>69.251999999999995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21671</v>
      </c>
      <c r="P2641" t="s">
        <v>58</v>
      </c>
      <c r="Q2641" t="s">
        <v>60</v>
      </c>
    </row>
    <row r="2642" spans="1:18" x14ac:dyDescent="0.25">
      <c r="A2642" t="s">
        <v>43</v>
      </c>
      <c r="B2642" t="s">
        <v>36</v>
      </c>
      <c r="C2642" t="s">
        <v>48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16.14958</v>
      </c>
      <c r="H2642">
        <v>16.14958</v>
      </c>
      <c r="I2642">
        <v>69.251999999999995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21671</v>
      </c>
      <c r="P2642" t="s">
        <v>58</v>
      </c>
      <c r="Q2642" t="s">
        <v>60</v>
      </c>
    </row>
    <row r="2643" spans="1:18" x14ac:dyDescent="0.25">
      <c r="A2643" t="s">
        <v>30</v>
      </c>
      <c r="B2643" t="s">
        <v>36</v>
      </c>
      <c r="C2643" t="s">
        <v>49</v>
      </c>
      <c r="D2643" t="s">
        <v>57</v>
      </c>
      <c r="E2643">
        <v>8</v>
      </c>
      <c r="F2643" t="str">
        <f t="shared" si="41"/>
        <v>Average Per Ton1-in-2June Monthly System Peak Day100% Cycling8</v>
      </c>
      <c r="G2643">
        <v>0.1133889</v>
      </c>
      <c r="H2643">
        <v>0.1133889</v>
      </c>
      <c r="I2643">
        <v>64.440600000000003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9073</v>
      </c>
      <c r="P2643" t="s">
        <v>58</v>
      </c>
      <c r="Q2643" t="s">
        <v>60</v>
      </c>
      <c r="R2643" t="s">
        <v>68</v>
      </c>
    </row>
    <row r="2644" spans="1:18" x14ac:dyDescent="0.25">
      <c r="A2644" t="s">
        <v>28</v>
      </c>
      <c r="B2644" t="s">
        <v>36</v>
      </c>
      <c r="C2644" t="s">
        <v>49</v>
      </c>
      <c r="D2644" t="s">
        <v>57</v>
      </c>
      <c r="E2644">
        <v>8</v>
      </c>
      <c r="F2644" t="str">
        <f t="shared" si="41"/>
        <v>Average Per Premise1-in-2June Monthly System Peak Day100% Cycling8</v>
      </c>
      <c r="G2644">
        <v>0.5091601</v>
      </c>
      <c r="H2644">
        <v>0.5091601</v>
      </c>
      <c r="I2644">
        <v>64.440600000000003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9073</v>
      </c>
      <c r="P2644" t="s">
        <v>58</v>
      </c>
      <c r="Q2644" t="s">
        <v>60</v>
      </c>
      <c r="R2644" t="s">
        <v>68</v>
      </c>
    </row>
    <row r="2645" spans="1:18" x14ac:dyDescent="0.25">
      <c r="A2645" t="s">
        <v>29</v>
      </c>
      <c r="B2645" t="s">
        <v>36</v>
      </c>
      <c r="C2645" t="s">
        <v>49</v>
      </c>
      <c r="D2645" t="s">
        <v>57</v>
      </c>
      <c r="E2645">
        <v>8</v>
      </c>
      <c r="F2645" t="str">
        <f t="shared" si="41"/>
        <v>Average Per Device1-in-2June Monthly System Peak Day100% Cycling8</v>
      </c>
      <c r="G2645">
        <v>0.4120972</v>
      </c>
      <c r="H2645">
        <v>0.4120972</v>
      </c>
      <c r="I2645">
        <v>64.440600000000003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9073</v>
      </c>
      <c r="P2645" t="s">
        <v>58</v>
      </c>
      <c r="Q2645" t="s">
        <v>60</v>
      </c>
      <c r="R2645" t="s">
        <v>68</v>
      </c>
    </row>
    <row r="2646" spans="1:18" x14ac:dyDescent="0.25">
      <c r="A2646" t="s">
        <v>43</v>
      </c>
      <c r="B2646" t="s">
        <v>36</v>
      </c>
      <c r="C2646" t="s">
        <v>49</v>
      </c>
      <c r="D2646" t="s">
        <v>57</v>
      </c>
      <c r="E2646">
        <v>8</v>
      </c>
      <c r="F2646" t="str">
        <f t="shared" si="41"/>
        <v>Aggregate1-in-2June Monthly System Peak Day100% Cycling8</v>
      </c>
      <c r="G2646">
        <v>4.6196099999999998</v>
      </c>
      <c r="H2646">
        <v>4.6196099999999998</v>
      </c>
      <c r="I2646">
        <v>64.440600000000003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9073</v>
      </c>
      <c r="P2646" t="s">
        <v>58</v>
      </c>
      <c r="Q2646" t="s">
        <v>60</v>
      </c>
      <c r="R2646" t="s">
        <v>68</v>
      </c>
    </row>
    <row r="2647" spans="1:18" x14ac:dyDescent="0.25">
      <c r="A2647" t="s">
        <v>30</v>
      </c>
      <c r="B2647" t="s">
        <v>36</v>
      </c>
      <c r="C2647" t="s">
        <v>49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0.1763227</v>
      </c>
      <c r="H2647">
        <v>0.1763227</v>
      </c>
      <c r="I2647">
        <v>64.470100000000002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12598</v>
      </c>
      <c r="P2647" t="s">
        <v>58</v>
      </c>
      <c r="Q2647" t="s">
        <v>60</v>
      </c>
      <c r="R2647" t="s">
        <v>68</v>
      </c>
    </row>
    <row r="2648" spans="1:18" x14ac:dyDescent="0.25">
      <c r="A2648" t="s">
        <v>28</v>
      </c>
      <c r="B2648" t="s">
        <v>36</v>
      </c>
      <c r="C2648" t="s">
        <v>49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0.72145619999999999</v>
      </c>
      <c r="H2648">
        <v>0.72145619999999999</v>
      </c>
      <c r="I2648">
        <v>64.470100000000002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12598</v>
      </c>
      <c r="P2648" t="s">
        <v>58</v>
      </c>
      <c r="Q2648" t="s">
        <v>60</v>
      </c>
      <c r="R2648" t="s">
        <v>68</v>
      </c>
    </row>
    <row r="2649" spans="1:18" x14ac:dyDescent="0.25">
      <c r="A2649" t="s">
        <v>29</v>
      </c>
      <c r="B2649" t="s">
        <v>36</v>
      </c>
      <c r="C2649" t="s">
        <v>49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0.61820870000000006</v>
      </c>
      <c r="H2649">
        <v>0.61820870000000006</v>
      </c>
      <c r="I2649">
        <v>64.470100000000002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12598</v>
      </c>
      <c r="P2649" t="s">
        <v>58</v>
      </c>
      <c r="Q2649" t="s">
        <v>60</v>
      </c>
      <c r="R2649" t="s">
        <v>68</v>
      </c>
    </row>
    <row r="2650" spans="1:18" x14ac:dyDescent="0.25">
      <c r="A2650" t="s">
        <v>43</v>
      </c>
      <c r="B2650" t="s">
        <v>36</v>
      </c>
      <c r="C2650" t="s">
        <v>49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9.0889050000000005</v>
      </c>
      <c r="H2650">
        <v>9.0889050000000005</v>
      </c>
      <c r="I2650">
        <v>64.470100000000002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12598</v>
      </c>
      <c r="P2650" t="s">
        <v>58</v>
      </c>
      <c r="Q2650" t="s">
        <v>60</v>
      </c>
      <c r="R2650" t="s">
        <v>68</v>
      </c>
    </row>
    <row r="2651" spans="1:18" x14ac:dyDescent="0.25">
      <c r="A2651" t="s">
        <v>30</v>
      </c>
      <c r="B2651" t="s">
        <v>36</v>
      </c>
      <c r="C2651" t="s">
        <v>49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0.1499723</v>
      </c>
      <c r="H2651">
        <v>0.1499723</v>
      </c>
      <c r="I2651">
        <v>64.457700000000003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21671</v>
      </c>
      <c r="P2651" t="s">
        <v>58</v>
      </c>
      <c r="Q2651" t="s">
        <v>60</v>
      </c>
    </row>
    <row r="2652" spans="1:18" x14ac:dyDescent="0.25">
      <c r="A2652" t="s">
        <v>28</v>
      </c>
      <c r="B2652" t="s">
        <v>36</v>
      </c>
      <c r="C2652" t="s">
        <v>49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0.63867320000000005</v>
      </c>
      <c r="H2652">
        <v>0.63867320000000005</v>
      </c>
      <c r="I2652">
        <v>64.457700000000003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21671</v>
      </c>
      <c r="P2652" t="s">
        <v>58</v>
      </c>
      <c r="Q2652" t="s">
        <v>60</v>
      </c>
    </row>
    <row r="2653" spans="1:18" x14ac:dyDescent="0.25">
      <c r="A2653" t="s">
        <v>29</v>
      </c>
      <c r="B2653" t="s">
        <v>36</v>
      </c>
      <c r="C2653" t="s">
        <v>49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0.53414200000000001</v>
      </c>
      <c r="H2653">
        <v>0.53414200000000001</v>
      </c>
      <c r="I2653">
        <v>64.457700000000003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21671</v>
      </c>
      <c r="P2653" t="s">
        <v>58</v>
      </c>
      <c r="Q2653" t="s">
        <v>60</v>
      </c>
    </row>
    <row r="2654" spans="1:18" x14ac:dyDescent="0.25">
      <c r="A2654" t="s">
        <v>43</v>
      </c>
      <c r="B2654" t="s">
        <v>36</v>
      </c>
      <c r="C2654" t="s">
        <v>49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13.84069</v>
      </c>
      <c r="H2654">
        <v>13.84069</v>
      </c>
      <c r="I2654">
        <v>64.457700000000003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21671</v>
      </c>
      <c r="P2654" t="s">
        <v>58</v>
      </c>
      <c r="Q2654" t="s">
        <v>60</v>
      </c>
    </row>
    <row r="2655" spans="1:18" x14ac:dyDescent="0.25">
      <c r="A2655" t="s">
        <v>30</v>
      </c>
      <c r="B2655" t="s">
        <v>36</v>
      </c>
      <c r="C2655" t="s">
        <v>50</v>
      </c>
      <c r="D2655" t="s">
        <v>57</v>
      </c>
      <c r="E2655">
        <v>8</v>
      </c>
      <c r="F2655" t="str">
        <f t="shared" si="41"/>
        <v>Average Per Ton1-in-2May Monthly System Peak Day100% Cycling8</v>
      </c>
      <c r="G2655">
        <v>0.1137822</v>
      </c>
      <c r="H2655">
        <v>0.1137822</v>
      </c>
      <c r="I2655">
        <v>64.742699999999999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9073</v>
      </c>
      <c r="P2655" t="s">
        <v>58</v>
      </c>
      <c r="Q2655" t="s">
        <v>60</v>
      </c>
      <c r="R2655" t="s">
        <v>69</v>
      </c>
    </row>
    <row r="2656" spans="1:18" x14ac:dyDescent="0.25">
      <c r="A2656" t="s">
        <v>28</v>
      </c>
      <c r="B2656" t="s">
        <v>36</v>
      </c>
      <c r="C2656" t="s">
        <v>50</v>
      </c>
      <c r="D2656" t="s">
        <v>57</v>
      </c>
      <c r="E2656">
        <v>8</v>
      </c>
      <c r="F2656" t="str">
        <f t="shared" si="41"/>
        <v>Average Per Premise1-in-2May Monthly System Peak Day100% Cycling8</v>
      </c>
      <c r="G2656">
        <v>0.5109262</v>
      </c>
      <c r="H2656">
        <v>0.5109262</v>
      </c>
      <c r="I2656">
        <v>64.742699999999999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9073</v>
      </c>
      <c r="P2656" t="s">
        <v>58</v>
      </c>
      <c r="Q2656" t="s">
        <v>60</v>
      </c>
      <c r="R2656" t="s">
        <v>69</v>
      </c>
    </row>
    <row r="2657" spans="1:18" x14ac:dyDescent="0.25">
      <c r="A2657" t="s">
        <v>29</v>
      </c>
      <c r="B2657" t="s">
        <v>36</v>
      </c>
      <c r="C2657" t="s">
        <v>50</v>
      </c>
      <c r="D2657" t="s">
        <v>57</v>
      </c>
      <c r="E2657">
        <v>8</v>
      </c>
      <c r="F2657" t="str">
        <f t="shared" si="41"/>
        <v>Average Per Device1-in-2May Monthly System Peak Day100% Cycling8</v>
      </c>
      <c r="G2657">
        <v>0.41352660000000002</v>
      </c>
      <c r="H2657">
        <v>0.41352660000000002</v>
      </c>
      <c r="I2657">
        <v>64.742699999999999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9073</v>
      </c>
      <c r="P2657" t="s">
        <v>58</v>
      </c>
      <c r="Q2657" t="s">
        <v>60</v>
      </c>
      <c r="R2657" t="s">
        <v>69</v>
      </c>
    </row>
    <row r="2658" spans="1:18" x14ac:dyDescent="0.25">
      <c r="A2658" t="s">
        <v>43</v>
      </c>
      <c r="B2658" t="s">
        <v>36</v>
      </c>
      <c r="C2658" t="s">
        <v>50</v>
      </c>
      <c r="D2658" t="s">
        <v>57</v>
      </c>
      <c r="E2658">
        <v>8</v>
      </c>
      <c r="F2658" t="str">
        <f t="shared" si="41"/>
        <v>Aggregate1-in-2May Monthly System Peak Day100% Cycling8</v>
      </c>
      <c r="G2658">
        <v>4.6356330000000003</v>
      </c>
      <c r="H2658">
        <v>4.6356339999999996</v>
      </c>
      <c r="I2658">
        <v>64.742699999999999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9073</v>
      </c>
      <c r="P2658" t="s">
        <v>58</v>
      </c>
      <c r="Q2658" t="s">
        <v>60</v>
      </c>
      <c r="R2658" t="s">
        <v>69</v>
      </c>
    </row>
    <row r="2659" spans="1:18" x14ac:dyDescent="0.25">
      <c r="A2659" t="s">
        <v>30</v>
      </c>
      <c r="B2659" t="s">
        <v>36</v>
      </c>
      <c r="C2659" t="s">
        <v>50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0.17732829999999999</v>
      </c>
      <c r="H2659">
        <v>0.17732829999999999</v>
      </c>
      <c r="I2659">
        <v>64.994299999999996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12598</v>
      </c>
      <c r="P2659" t="s">
        <v>58</v>
      </c>
      <c r="Q2659" t="s">
        <v>60</v>
      </c>
      <c r="R2659" t="s">
        <v>69</v>
      </c>
    </row>
    <row r="2660" spans="1:18" x14ac:dyDescent="0.25">
      <c r="A2660" t="s">
        <v>28</v>
      </c>
      <c r="B2660" t="s">
        <v>36</v>
      </c>
      <c r="C2660" t="s">
        <v>50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0.72557099999999997</v>
      </c>
      <c r="H2660">
        <v>0.72557099999999997</v>
      </c>
      <c r="I2660">
        <v>64.994299999999996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12598</v>
      </c>
      <c r="P2660" t="s">
        <v>58</v>
      </c>
      <c r="Q2660" t="s">
        <v>60</v>
      </c>
      <c r="R2660" t="s">
        <v>69</v>
      </c>
    </row>
    <row r="2661" spans="1:18" x14ac:dyDescent="0.25">
      <c r="A2661" t="s">
        <v>29</v>
      </c>
      <c r="B2661" t="s">
        <v>36</v>
      </c>
      <c r="C2661" t="s">
        <v>50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0.62173469999999997</v>
      </c>
      <c r="H2661">
        <v>0.62173469999999997</v>
      </c>
      <c r="I2661">
        <v>64.994299999999996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12598</v>
      </c>
      <c r="P2661" t="s">
        <v>58</v>
      </c>
      <c r="Q2661" t="s">
        <v>60</v>
      </c>
      <c r="R2661" t="s">
        <v>69</v>
      </c>
    </row>
    <row r="2662" spans="1:18" x14ac:dyDescent="0.25">
      <c r="A2662" t="s">
        <v>43</v>
      </c>
      <c r="B2662" t="s">
        <v>36</v>
      </c>
      <c r="C2662" t="s">
        <v>50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9.1407439999999998</v>
      </c>
      <c r="H2662">
        <v>9.1407439999999998</v>
      </c>
      <c r="I2662">
        <v>64.994299999999996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12598</v>
      </c>
      <c r="P2662" t="s">
        <v>58</v>
      </c>
      <c r="Q2662" t="s">
        <v>60</v>
      </c>
      <c r="R2662" t="s">
        <v>69</v>
      </c>
    </row>
    <row r="2663" spans="1:18" x14ac:dyDescent="0.25">
      <c r="A2663" t="s">
        <v>30</v>
      </c>
      <c r="B2663" t="s">
        <v>36</v>
      </c>
      <c r="C2663" t="s">
        <v>50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0.15072150000000001</v>
      </c>
      <c r="H2663">
        <v>0.15072160000000001</v>
      </c>
      <c r="I2663">
        <v>64.888900000000007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21671</v>
      </c>
      <c r="P2663" t="s">
        <v>58</v>
      </c>
      <c r="Q2663" t="s">
        <v>60</v>
      </c>
    </row>
    <row r="2664" spans="1:18" x14ac:dyDescent="0.25">
      <c r="A2664" t="s">
        <v>28</v>
      </c>
      <c r="B2664" t="s">
        <v>36</v>
      </c>
      <c r="C2664" t="s">
        <v>50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0.64186399999999999</v>
      </c>
      <c r="H2664">
        <v>0.64186399999999999</v>
      </c>
      <c r="I2664">
        <v>64.888900000000007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21671</v>
      </c>
      <c r="P2664" t="s">
        <v>58</v>
      </c>
      <c r="Q2664" t="s">
        <v>60</v>
      </c>
    </row>
    <row r="2665" spans="1:18" x14ac:dyDescent="0.25">
      <c r="A2665" t="s">
        <v>29</v>
      </c>
      <c r="B2665" t="s">
        <v>36</v>
      </c>
      <c r="C2665" t="s">
        <v>50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0.53681060000000003</v>
      </c>
      <c r="H2665">
        <v>0.53681060000000003</v>
      </c>
      <c r="I2665">
        <v>64.888900000000007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21671</v>
      </c>
      <c r="P2665" t="s">
        <v>58</v>
      </c>
      <c r="Q2665" t="s">
        <v>60</v>
      </c>
    </row>
    <row r="2666" spans="1:18" x14ac:dyDescent="0.25">
      <c r="A2666" t="s">
        <v>43</v>
      </c>
      <c r="B2666" t="s">
        <v>36</v>
      </c>
      <c r="C2666" t="s">
        <v>50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13.909840000000001</v>
      </c>
      <c r="H2666">
        <v>13.909840000000001</v>
      </c>
      <c r="I2666">
        <v>64.888900000000007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21671</v>
      </c>
      <c r="P2666" t="s">
        <v>58</v>
      </c>
      <c r="Q2666" t="s">
        <v>60</v>
      </c>
    </row>
    <row r="2667" spans="1:18" x14ac:dyDescent="0.25">
      <c r="A2667" t="s">
        <v>30</v>
      </c>
      <c r="B2667" t="s">
        <v>36</v>
      </c>
      <c r="C2667" t="s">
        <v>51</v>
      </c>
      <c r="D2667" t="s">
        <v>57</v>
      </c>
      <c r="E2667">
        <v>8</v>
      </c>
      <c r="F2667" t="str">
        <f t="shared" si="41"/>
        <v>Average Per Ton1-in-2October Monthly System Peak Day100% Cycling8</v>
      </c>
      <c r="G2667">
        <v>0.133358</v>
      </c>
      <c r="H2667">
        <v>0.133358</v>
      </c>
      <c r="I2667">
        <v>64.248900000000006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9073</v>
      </c>
      <c r="P2667" t="s">
        <v>58</v>
      </c>
      <c r="Q2667" t="s">
        <v>60</v>
      </c>
      <c r="R2667" t="s">
        <v>70</v>
      </c>
    </row>
    <row r="2668" spans="1:18" x14ac:dyDescent="0.25">
      <c r="A2668" t="s">
        <v>28</v>
      </c>
      <c r="B2668" t="s">
        <v>36</v>
      </c>
      <c r="C2668" t="s">
        <v>51</v>
      </c>
      <c r="D2668" t="s">
        <v>57</v>
      </c>
      <c r="E2668">
        <v>8</v>
      </c>
      <c r="F2668" t="str">
        <f t="shared" si="41"/>
        <v>Average Per Premise1-in-2October Monthly System Peak Day100% Cycling8</v>
      </c>
      <c r="G2668">
        <v>0.59882930000000001</v>
      </c>
      <c r="H2668">
        <v>0.59882930000000001</v>
      </c>
      <c r="I2668">
        <v>64.248900000000006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9073</v>
      </c>
      <c r="P2668" t="s">
        <v>58</v>
      </c>
      <c r="Q2668" t="s">
        <v>60</v>
      </c>
      <c r="R2668" t="s">
        <v>70</v>
      </c>
    </row>
    <row r="2669" spans="1:18" x14ac:dyDescent="0.25">
      <c r="A2669" t="s">
        <v>29</v>
      </c>
      <c r="B2669" t="s">
        <v>36</v>
      </c>
      <c r="C2669" t="s">
        <v>51</v>
      </c>
      <c r="D2669" t="s">
        <v>57</v>
      </c>
      <c r="E2669">
        <v>8</v>
      </c>
      <c r="F2669" t="str">
        <f t="shared" si="41"/>
        <v>Average Per Device1-in-2October Monthly System Peak Day100% Cycling8</v>
      </c>
      <c r="G2669">
        <v>0.48467250000000001</v>
      </c>
      <c r="H2669">
        <v>0.48467250000000001</v>
      </c>
      <c r="I2669">
        <v>64.248900000000006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9073</v>
      </c>
      <c r="P2669" t="s">
        <v>58</v>
      </c>
      <c r="Q2669" t="s">
        <v>60</v>
      </c>
      <c r="R2669" t="s">
        <v>70</v>
      </c>
    </row>
    <row r="2670" spans="1:18" x14ac:dyDescent="0.25">
      <c r="A2670" t="s">
        <v>43</v>
      </c>
      <c r="B2670" t="s">
        <v>36</v>
      </c>
      <c r="C2670" t="s">
        <v>51</v>
      </c>
      <c r="D2670" t="s">
        <v>57</v>
      </c>
      <c r="E2670">
        <v>8</v>
      </c>
      <c r="F2670" t="str">
        <f t="shared" si="41"/>
        <v>Aggregate1-in-2October Monthly System Peak Day100% Cycling8</v>
      </c>
      <c r="G2670">
        <v>5.4331779999999998</v>
      </c>
      <c r="H2670">
        <v>5.4331779999999998</v>
      </c>
      <c r="I2670">
        <v>64.248900000000006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9073</v>
      </c>
      <c r="P2670" t="s">
        <v>58</v>
      </c>
      <c r="Q2670" t="s">
        <v>60</v>
      </c>
      <c r="R2670" t="s">
        <v>70</v>
      </c>
    </row>
    <row r="2671" spans="1:18" x14ac:dyDescent="0.25">
      <c r="A2671" t="s">
        <v>30</v>
      </c>
      <c r="B2671" t="s">
        <v>36</v>
      </c>
      <c r="C2671" t="s">
        <v>51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0.191855</v>
      </c>
      <c r="H2671">
        <v>0.191855</v>
      </c>
      <c r="I2671">
        <v>64.249399999999994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12598</v>
      </c>
      <c r="P2671" t="s">
        <v>58</v>
      </c>
      <c r="Q2671" t="s">
        <v>60</v>
      </c>
      <c r="R2671" t="s">
        <v>70</v>
      </c>
    </row>
    <row r="2672" spans="1:18" x14ac:dyDescent="0.25">
      <c r="A2672" t="s">
        <v>28</v>
      </c>
      <c r="B2672" t="s">
        <v>36</v>
      </c>
      <c r="C2672" t="s">
        <v>51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0.78500950000000003</v>
      </c>
      <c r="H2672">
        <v>0.78500950000000003</v>
      </c>
      <c r="I2672">
        <v>64.249399999999994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12598</v>
      </c>
      <c r="P2672" t="s">
        <v>58</v>
      </c>
      <c r="Q2672" t="s">
        <v>60</v>
      </c>
      <c r="R2672" t="s">
        <v>70</v>
      </c>
    </row>
    <row r="2673" spans="1:18" x14ac:dyDescent="0.25">
      <c r="A2673" t="s">
        <v>29</v>
      </c>
      <c r="B2673" t="s">
        <v>36</v>
      </c>
      <c r="C2673" t="s">
        <v>51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0.67266700000000001</v>
      </c>
      <c r="H2673">
        <v>0.67266700000000001</v>
      </c>
      <c r="I2673">
        <v>64.249399999999994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12598</v>
      </c>
      <c r="P2673" t="s">
        <v>58</v>
      </c>
      <c r="Q2673" t="s">
        <v>60</v>
      </c>
      <c r="R2673" t="s">
        <v>70</v>
      </c>
    </row>
    <row r="2674" spans="1:18" x14ac:dyDescent="0.25">
      <c r="A2674" t="s">
        <v>43</v>
      </c>
      <c r="B2674" t="s">
        <v>36</v>
      </c>
      <c r="C2674" t="s">
        <v>51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9.8895499999999998</v>
      </c>
      <c r="H2674">
        <v>9.8895499999999998</v>
      </c>
      <c r="I2674">
        <v>64.249399999999994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12598</v>
      </c>
      <c r="P2674" t="s">
        <v>58</v>
      </c>
      <c r="Q2674" t="s">
        <v>60</v>
      </c>
      <c r="R2674" t="s">
        <v>70</v>
      </c>
    </row>
    <row r="2675" spans="1:18" x14ac:dyDescent="0.25">
      <c r="A2675" t="s">
        <v>30</v>
      </c>
      <c r="B2675" t="s">
        <v>36</v>
      </c>
      <c r="C2675" t="s">
        <v>51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0.16736229999999999</v>
      </c>
      <c r="H2675">
        <v>0.16736229999999999</v>
      </c>
      <c r="I2675">
        <v>64.249200000000002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21671</v>
      </c>
      <c r="P2675" t="s">
        <v>58</v>
      </c>
      <c r="Q2675" t="s">
        <v>60</v>
      </c>
    </row>
    <row r="2676" spans="1:18" x14ac:dyDescent="0.25">
      <c r="A2676" t="s">
        <v>28</v>
      </c>
      <c r="B2676" t="s">
        <v>36</v>
      </c>
      <c r="C2676" t="s">
        <v>51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0.71273050000000004</v>
      </c>
      <c r="H2676">
        <v>0.71273050000000004</v>
      </c>
      <c r="I2676">
        <v>64.249200000000002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21671</v>
      </c>
      <c r="P2676" t="s">
        <v>58</v>
      </c>
      <c r="Q2676" t="s">
        <v>60</v>
      </c>
    </row>
    <row r="2677" spans="1:18" x14ac:dyDescent="0.25">
      <c r="A2677" t="s">
        <v>29</v>
      </c>
      <c r="B2677" t="s">
        <v>36</v>
      </c>
      <c r="C2677" t="s">
        <v>51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0.59607829999999995</v>
      </c>
      <c r="H2677">
        <v>0.59607840000000001</v>
      </c>
      <c r="I2677">
        <v>64.249200000000002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21671</v>
      </c>
      <c r="P2677" t="s">
        <v>58</v>
      </c>
      <c r="Q2677" t="s">
        <v>60</v>
      </c>
    </row>
    <row r="2678" spans="1:18" x14ac:dyDescent="0.25">
      <c r="A2678" t="s">
        <v>43</v>
      </c>
      <c r="B2678" t="s">
        <v>36</v>
      </c>
      <c r="C2678" t="s">
        <v>51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15.44558</v>
      </c>
      <c r="H2678">
        <v>15.44558</v>
      </c>
      <c r="I2678">
        <v>64.249200000000002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21671</v>
      </c>
      <c r="P2678" t="s">
        <v>58</v>
      </c>
      <c r="Q2678" t="s">
        <v>60</v>
      </c>
    </row>
    <row r="2679" spans="1:18" x14ac:dyDescent="0.25">
      <c r="A2679" t="s">
        <v>30</v>
      </c>
      <c r="B2679" t="s">
        <v>36</v>
      </c>
      <c r="C2679" t="s">
        <v>52</v>
      </c>
      <c r="D2679" t="s">
        <v>57</v>
      </c>
      <c r="E2679">
        <v>8</v>
      </c>
      <c r="F2679" t="str">
        <f t="shared" si="41"/>
        <v>Average Per Ton1-in-2September Monthly System Peak Day100% Cycling8</v>
      </c>
      <c r="G2679">
        <v>0.16263059999999999</v>
      </c>
      <c r="H2679">
        <v>0.16263069999999999</v>
      </c>
      <c r="I2679">
        <v>68.482399999999998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9073</v>
      </c>
      <c r="P2679" t="s">
        <v>58</v>
      </c>
      <c r="Q2679" t="s">
        <v>60</v>
      </c>
      <c r="R2679" t="s">
        <v>71</v>
      </c>
    </row>
    <row r="2680" spans="1:18" x14ac:dyDescent="0.25">
      <c r="A2680" t="s">
        <v>28</v>
      </c>
      <c r="B2680" t="s">
        <v>36</v>
      </c>
      <c r="C2680" t="s">
        <v>52</v>
      </c>
      <c r="D2680" t="s">
        <v>57</v>
      </c>
      <c r="E2680">
        <v>8</v>
      </c>
      <c r="F2680" t="str">
        <f t="shared" si="41"/>
        <v>Average Per Premise1-in-2September Monthly System Peak Day100% Cycling8</v>
      </c>
      <c r="G2680">
        <v>0.73027489999999995</v>
      </c>
      <c r="H2680">
        <v>0.73027489999999995</v>
      </c>
      <c r="I2680">
        <v>68.482399999999998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9073</v>
      </c>
      <c r="P2680" t="s">
        <v>58</v>
      </c>
      <c r="Q2680" t="s">
        <v>60</v>
      </c>
      <c r="R2680" t="s">
        <v>71</v>
      </c>
    </row>
    <row r="2681" spans="1:18" x14ac:dyDescent="0.25">
      <c r="A2681" t="s">
        <v>29</v>
      </c>
      <c r="B2681" t="s">
        <v>36</v>
      </c>
      <c r="C2681" t="s">
        <v>52</v>
      </c>
      <c r="D2681" t="s">
        <v>57</v>
      </c>
      <c r="E2681">
        <v>8</v>
      </c>
      <c r="F2681" t="str">
        <f t="shared" si="41"/>
        <v>Average Per Device1-in-2September Monthly System Peak Day100% Cycling8</v>
      </c>
      <c r="G2681">
        <v>0.59106020000000004</v>
      </c>
      <c r="H2681">
        <v>0.59106020000000004</v>
      </c>
      <c r="I2681">
        <v>68.482399999999998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9073</v>
      </c>
      <c r="P2681" t="s">
        <v>58</v>
      </c>
      <c r="Q2681" t="s">
        <v>60</v>
      </c>
      <c r="R2681" t="s">
        <v>71</v>
      </c>
    </row>
    <row r="2682" spans="1:18" x14ac:dyDescent="0.25">
      <c r="A2682" t="s">
        <v>43</v>
      </c>
      <c r="B2682" t="s">
        <v>36</v>
      </c>
      <c r="C2682" t="s">
        <v>52</v>
      </c>
      <c r="D2682" t="s">
        <v>57</v>
      </c>
      <c r="E2682">
        <v>8</v>
      </c>
      <c r="F2682" t="str">
        <f t="shared" si="41"/>
        <v>Aggregate1-in-2September Monthly System Peak Day100% Cycling8</v>
      </c>
      <c r="G2682">
        <v>6.6257840000000003</v>
      </c>
      <c r="H2682">
        <v>6.6257840000000003</v>
      </c>
      <c r="I2682">
        <v>68.482399999999998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9073</v>
      </c>
      <c r="P2682" t="s">
        <v>58</v>
      </c>
      <c r="Q2682" t="s">
        <v>60</v>
      </c>
      <c r="R2682" t="s">
        <v>71</v>
      </c>
    </row>
    <row r="2683" spans="1:18" x14ac:dyDescent="0.25">
      <c r="A2683" t="s">
        <v>30</v>
      </c>
      <c r="B2683" t="s">
        <v>36</v>
      </c>
      <c r="C2683" t="s">
        <v>52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0.21424570000000001</v>
      </c>
      <c r="H2683">
        <v>0.21424570000000001</v>
      </c>
      <c r="I2683">
        <v>68.739099999999993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12598</v>
      </c>
      <c r="P2683" t="s">
        <v>58</v>
      </c>
      <c r="Q2683" t="s">
        <v>60</v>
      </c>
      <c r="R2683" t="s">
        <v>71</v>
      </c>
    </row>
    <row r="2684" spans="1:18" x14ac:dyDescent="0.25">
      <c r="A2684" t="s">
        <v>28</v>
      </c>
      <c r="B2684" t="s">
        <v>36</v>
      </c>
      <c r="C2684" t="s">
        <v>52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0.87662499999999999</v>
      </c>
      <c r="H2684">
        <v>0.87662499999999999</v>
      </c>
      <c r="I2684">
        <v>68.739099999999993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12598</v>
      </c>
      <c r="P2684" t="s">
        <v>58</v>
      </c>
      <c r="Q2684" t="s">
        <v>60</v>
      </c>
      <c r="R2684" t="s">
        <v>71</v>
      </c>
    </row>
    <row r="2685" spans="1:18" x14ac:dyDescent="0.25">
      <c r="A2685" t="s">
        <v>29</v>
      </c>
      <c r="B2685" t="s">
        <v>36</v>
      </c>
      <c r="C2685" t="s">
        <v>52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0.75117140000000004</v>
      </c>
      <c r="H2685">
        <v>0.75117140000000004</v>
      </c>
      <c r="I2685">
        <v>68.739099999999993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12598</v>
      </c>
      <c r="P2685" t="s">
        <v>58</v>
      </c>
      <c r="Q2685" t="s">
        <v>60</v>
      </c>
      <c r="R2685" t="s">
        <v>71</v>
      </c>
    </row>
    <row r="2686" spans="1:18" x14ac:dyDescent="0.25">
      <c r="A2686" t="s">
        <v>43</v>
      </c>
      <c r="B2686" t="s">
        <v>36</v>
      </c>
      <c r="C2686" t="s">
        <v>52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11.04372</v>
      </c>
      <c r="H2686">
        <v>11.04372</v>
      </c>
      <c r="I2686">
        <v>68.739099999999993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12598</v>
      </c>
      <c r="P2686" t="s">
        <v>58</v>
      </c>
      <c r="Q2686" t="s">
        <v>60</v>
      </c>
      <c r="R2686" t="s">
        <v>71</v>
      </c>
    </row>
    <row r="2687" spans="1:18" x14ac:dyDescent="0.25">
      <c r="A2687" t="s">
        <v>30</v>
      </c>
      <c r="B2687" t="s">
        <v>36</v>
      </c>
      <c r="C2687" t="s">
        <v>52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0.19263449999999999</v>
      </c>
      <c r="H2687">
        <v>0.19263449999999999</v>
      </c>
      <c r="I2687">
        <v>68.631600000000006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21671</v>
      </c>
      <c r="P2687" t="s">
        <v>58</v>
      </c>
      <c r="Q2687" t="s">
        <v>60</v>
      </c>
    </row>
    <row r="2688" spans="1:18" x14ac:dyDescent="0.25">
      <c r="A2688" t="s">
        <v>28</v>
      </c>
      <c r="B2688" t="s">
        <v>36</v>
      </c>
      <c r="C2688" t="s">
        <v>52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0.82035469999999999</v>
      </c>
      <c r="H2688">
        <v>0.82035469999999999</v>
      </c>
      <c r="I2688">
        <v>68.631600000000006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21671</v>
      </c>
      <c r="P2688" t="s">
        <v>58</v>
      </c>
      <c r="Q2688" t="s">
        <v>60</v>
      </c>
    </row>
    <row r="2689" spans="1:18" x14ac:dyDescent="0.25">
      <c r="A2689" t="s">
        <v>29</v>
      </c>
      <c r="B2689" t="s">
        <v>36</v>
      </c>
      <c r="C2689" t="s">
        <v>52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0.68608780000000003</v>
      </c>
      <c r="H2689">
        <v>0.68608780000000003</v>
      </c>
      <c r="I2689">
        <v>68.631600000000006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21671</v>
      </c>
      <c r="P2689" t="s">
        <v>58</v>
      </c>
      <c r="Q2689" t="s">
        <v>60</v>
      </c>
    </row>
    <row r="2690" spans="1:18" x14ac:dyDescent="0.25">
      <c r="A2690" t="s">
        <v>43</v>
      </c>
      <c r="B2690" t="s">
        <v>36</v>
      </c>
      <c r="C2690" t="s">
        <v>52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17.777909999999999</v>
      </c>
      <c r="H2690">
        <v>17.777909999999999</v>
      </c>
      <c r="I2690">
        <v>68.631600000000006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21671</v>
      </c>
      <c r="P2690" t="s">
        <v>58</v>
      </c>
      <c r="Q2690" t="s">
        <v>60</v>
      </c>
    </row>
    <row r="2691" spans="1:18" x14ac:dyDescent="0.25">
      <c r="A2691" t="s">
        <v>30</v>
      </c>
      <c r="B2691" t="s">
        <v>36</v>
      </c>
      <c r="C2691" t="s">
        <v>47</v>
      </c>
      <c r="D2691" t="s">
        <v>57</v>
      </c>
      <c r="E2691">
        <v>9</v>
      </c>
      <c r="F2691" t="str">
        <f t="shared" ref="F2691:F2754" si="42">CONCATENATE(A2691,B2691,C2691,D2691,E2691)</f>
        <v>Average Per Ton1-in-2August Monthly System Peak Day100% Cycling9</v>
      </c>
      <c r="G2691">
        <v>0.1633008</v>
      </c>
      <c r="H2691">
        <v>0.1633008</v>
      </c>
      <c r="I2691">
        <v>71.356099999999998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9073</v>
      </c>
      <c r="P2691" t="s">
        <v>58</v>
      </c>
      <c r="Q2691" t="s">
        <v>60</v>
      </c>
      <c r="R2691" t="s">
        <v>66</v>
      </c>
    </row>
    <row r="2692" spans="1:18" x14ac:dyDescent="0.25">
      <c r="A2692" t="s">
        <v>28</v>
      </c>
      <c r="B2692" t="s">
        <v>36</v>
      </c>
      <c r="C2692" t="s">
        <v>47</v>
      </c>
      <c r="D2692" t="s">
        <v>57</v>
      </c>
      <c r="E2692">
        <v>9</v>
      </c>
      <c r="F2692" t="str">
        <f t="shared" si="42"/>
        <v>Average Per Premise1-in-2August Monthly System Peak Day100% Cycling9</v>
      </c>
      <c r="G2692">
        <v>0.73328409999999999</v>
      </c>
      <c r="H2692">
        <v>0.73328409999999999</v>
      </c>
      <c r="I2692">
        <v>71.356099999999998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9073</v>
      </c>
      <c r="P2692" t="s">
        <v>58</v>
      </c>
      <c r="Q2692" t="s">
        <v>60</v>
      </c>
      <c r="R2692" t="s">
        <v>66</v>
      </c>
    </row>
    <row r="2693" spans="1:18" x14ac:dyDescent="0.25">
      <c r="A2693" t="s">
        <v>29</v>
      </c>
      <c r="B2693" t="s">
        <v>36</v>
      </c>
      <c r="C2693" t="s">
        <v>47</v>
      </c>
      <c r="D2693" t="s">
        <v>57</v>
      </c>
      <c r="E2693">
        <v>9</v>
      </c>
      <c r="F2693" t="str">
        <f t="shared" si="42"/>
        <v>Average Per Device1-in-2August Monthly System Peak Day100% Cycling9</v>
      </c>
      <c r="G2693">
        <v>0.59349569999999996</v>
      </c>
      <c r="H2693">
        <v>0.59349569999999996</v>
      </c>
      <c r="I2693">
        <v>71.356099999999998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9073</v>
      </c>
      <c r="P2693" t="s">
        <v>58</v>
      </c>
      <c r="Q2693" t="s">
        <v>60</v>
      </c>
      <c r="R2693" t="s">
        <v>66</v>
      </c>
    </row>
    <row r="2694" spans="1:18" x14ac:dyDescent="0.25">
      <c r="A2694" t="s">
        <v>43</v>
      </c>
      <c r="B2694" t="s">
        <v>36</v>
      </c>
      <c r="C2694" t="s">
        <v>47</v>
      </c>
      <c r="D2694" t="s">
        <v>57</v>
      </c>
      <c r="E2694">
        <v>9</v>
      </c>
      <c r="F2694" t="str">
        <f t="shared" si="42"/>
        <v>Aggregate1-in-2August Monthly System Peak Day100% Cycling9</v>
      </c>
      <c r="G2694">
        <v>6.6530870000000002</v>
      </c>
      <c r="H2694">
        <v>6.6530870000000002</v>
      </c>
      <c r="I2694">
        <v>71.356099999999998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9073</v>
      </c>
      <c r="P2694" t="s">
        <v>58</v>
      </c>
      <c r="Q2694" t="s">
        <v>60</v>
      </c>
      <c r="R2694" t="s">
        <v>66</v>
      </c>
    </row>
    <row r="2695" spans="1:18" x14ac:dyDescent="0.25">
      <c r="A2695" t="s">
        <v>30</v>
      </c>
      <c r="B2695" t="s">
        <v>36</v>
      </c>
      <c r="C2695" t="s">
        <v>47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0.2181275</v>
      </c>
      <c r="H2695">
        <v>0.2181275</v>
      </c>
      <c r="I2695">
        <v>71.377899999999997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12598</v>
      </c>
      <c r="P2695" t="s">
        <v>58</v>
      </c>
      <c r="Q2695" t="s">
        <v>60</v>
      </c>
      <c r="R2695" t="s">
        <v>66</v>
      </c>
    </row>
    <row r="2696" spans="1:18" x14ac:dyDescent="0.25">
      <c r="A2696" t="s">
        <v>28</v>
      </c>
      <c r="B2696" t="s">
        <v>36</v>
      </c>
      <c r="C2696" t="s">
        <v>47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0.89250839999999998</v>
      </c>
      <c r="H2696">
        <v>0.89250839999999998</v>
      </c>
      <c r="I2696">
        <v>71.377899999999997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12598</v>
      </c>
      <c r="P2696" t="s">
        <v>58</v>
      </c>
      <c r="Q2696" t="s">
        <v>60</v>
      </c>
      <c r="R2696" t="s">
        <v>66</v>
      </c>
    </row>
    <row r="2697" spans="1:18" x14ac:dyDescent="0.25">
      <c r="A2697" t="s">
        <v>29</v>
      </c>
      <c r="B2697" t="s">
        <v>36</v>
      </c>
      <c r="C2697" t="s">
        <v>47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0.76478170000000001</v>
      </c>
      <c r="H2697">
        <v>0.76478170000000001</v>
      </c>
      <c r="I2697">
        <v>71.377899999999997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12598</v>
      </c>
      <c r="P2697" t="s">
        <v>58</v>
      </c>
      <c r="Q2697" t="s">
        <v>60</v>
      </c>
      <c r="R2697" t="s">
        <v>66</v>
      </c>
    </row>
    <row r="2698" spans="1:18" x14ac:dyDescent="0.25">
      <c r="A2698" t="s">
        <v>43</v>
      </c>
      <c r="B2698" t="s">
        <v>36</v>
      </c>
      <c r="C2698" t="s">
        <v>47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11.243819999999999</v>
      </c>
      <c r="H2698">
        <v>11.243819999999999</v>
      </c>
      <c r="I2698">
        <v>71.377899999999997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12598</v>
      </c>
      <c r="P2698" t="s">
        <v>58</v>
      </c>
      <c r="Q2698" t="s">
        <v>60</v>
      </c>
      <c r="R2698" t="s">
        <v>66</v>
      </c>
    </row>
    <row r="2699" spans="1:18" x14ac:dyDescent="0.25">
      <c r="A2699" t="s">
        <v>30</v>
      </c>
      <c r="B2699" t="s">
        <v>36</v>
      </c>
      <c r="C2699" t="s">
        <v>47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0.1951716</v>
      </c>
      <c r="H2699">
        <v>0.1951716</v>
      </c>
      <c r="I2699">
        <v>71.368799999999993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21671</v>
      </c>
      <c r="P2699" t="s">
        <v>58</v>
      </c>
      <c r="Q2699" t="s">
        <v>60</v>
      </c>
    </row>
    <row r="2700" spans="1:18" x14ac:dyDescent="0.25">
      <c r="A2700" t="s">
        <v>28</v>
      </c>
      <c r="B2700" t="s">
        <v>36</v>
      </c>
      <c r="C2700" t="s">
        <v>47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0.83115930000000005</v>
      </c>
      <c r="H2700">
        <v>0.83115930000000005</v>
      </c>
      <c r="I2700">
        <v>71.368799999999993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21671</v>
      </c>
      <c r="P2700" t="s">
        <v>58</v>
      </c>
      <c r="Q2700" t="s">
        <v>60</v>
      </c>
    </row>
    <row r="2701" spans="1:18" x14ac:dyDescent="0.25">
      <c r="A2701" t="s">
        <v>29</v>
      </c>
      <c r="B2701" t="s">
        <v>36</v>
      </c>
      <c r="C2701" t="s">
        <v>47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0.69512399999999996</v>
      </c>
      <c r="H2701">
        <v>0.69512399999999996</v>
      </c>
      <c r="I2701">
        <v>71.368799999999993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21671</v>
      </c>
      <c r="P2701" t="s">
        <v>58</v>
      </c>
      <c r="Q2701" t="s">
        <v>60</v>
      </c>
    </row>
    <row r="2702" spans="1:18" x14ac:dyDescent="0.25">
      <c r="A2702" t="s">
        <v>43</v>
      </c>
      <c r="B2702" t="s">
        <v>36</v>
      </c>
      <c r="C2702" t="s">
        <v>47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18.012049999999999</v>
      </c>
      <c r="H2702">
        <v>18.012049999999999</v>
      </c>
      <c r="I2702">
        <v>71.368799999999993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21671</v>
      </c>
      <c r="P2702" t="s">
        <v>58</v>
      </c>
      <c r="Q2702" t="s">
        <v>60</v>
      </c>
    </row>
    <row r="2703" spans="1:18" x14ac:dyDescent="0.25">
      <c r="A2703" t="s">
        <v>30</v>
      </c>
      <c r="B2703" t="s">
        <v>36</v>
      </c>
      <c r="C2703" t="s">
        <v>37</v>
      </c>
      <c r="D2703" t="s">
        <v>57</v>
      </c>
      <c r="E2703">
        <v>9</v>
      </c>
      <c r="F2703" t="str">
        <f t="shared" si="42"/>
        <v>Average Per Ton1-in-2August Typical Event Day100% Cycling9</v>
      </c>
      <c r="G2703">
        <v>0.1497839</v>
      </c>
      <c r="H2703">
        <v>0.1497839</v>
      </c>
      <c r="I2703">
        <v>71.5291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9073</v>
      </c>
      <c r="P2703" t="s">
        <v>58</v>
      </c>
      <c r="Q2703" t="s">
        <v>60</v>
      </c>
      <c r="R2703" t="s">
        <v>66</v>
      </c>
    </row>
    <row r="2704" spans="1:18" x14ac:dyDescent="0.25">
      <c r="A2704" t="s">
        <v>28</v>
      </c>
      <c r="B2704" t="s">
        <v>36</v>
      </c>
      <c r="C2704" t="s">
        <v>37</v>
      </c>
      <c r="D2704" t="s">
        <v>57</v>
      </c>
      <c r="E2704">
        <v>9</v>
      </c>
      <c r="F2704" t="str">
        <f t="shared" si="42"/>
        <v>Average Per Premise1-in-2August Typical Event Day100% Cycling9</v>
      </c>
      <c r="G2704">
        <v>0.67258819999999997</v>
      </c>
      <c r="H2704">
        <v>0.67258810000000002</v>
      </c>
      <c r="I2704">
        <v>71.5291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9073</v>
      </c>
      <c r="P2704" t="s">
        <v>58</v>
      </c>
      <c r="Q2704" t="s">
        <v>60</v>
      </c>
      <c r="R2704" t="s">
        <v>66</v>
      </c>
    </row>
    <row r="2705" spans="1:18" x14ac:dyDescent="0.25">
      <c r="A2705" t="s">
        <v>29</v>
      </c>
      <c r="B2705" t="s">
        <v>36</v>
      </c>
      <c r="C2705" t="s">
        <v>37</v>
      </c>
      <c r="D2705" t="s">
        <v>57</v>
      </c>
      <c r="E2705">
        <v>9</v>
      </c>
      <c r="F2705" t="str">
        <f t="shared" si="42"/>
        <v>Average Per Device1-in-2August Typical Event Day100% Cycling9</v>
      </c>
      <c r="G2705">
        <v>0.54437040000000003</v>
      </c>
      <c r="H2705">
        <v>0.54437040000000003</v>
      </c>
      <c r="I2705">
        <v>71.5291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9073</v>
      </c>
      <c r="P2705" t="s">
        <v>58</v>
      </c>
      <c r="Q2705" t="s">
        <v>60</v>
      </c>
      <c r="R2705" t="s">
        <v>66</v>
      </c>
    </row>
    <row r="2706" spans="1:18" x14ac:dyDescent="0.25">
      <c r="A2706" t="s">
        <v>43</v>
      </c>
      <c r="B2706" t="s">
        <v>36</v>
      </c>
      <c r="C2706" t="s">
        <v>37</v>
      </c>
      <c r="D2706" t="s">
        <v>57</v>
      </c>
      <c r="E2706">
        <v>9</v>
      </c>
      <c r="F2706" t="str">
        <f t="shared" si="42"/>
        <v>Aggregate1-in-2August Typical Event Day100% Cycling9</v>
      </c>
      <c r="G2706">
        <v>6.102392</v>
      </c>
      <c r="H2706">
        <v>6.102392</v>
      </c>
      <c r="I2706">
        <v>71.5291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9073</v>
      </c>
      <c r="P2706" t="s">
        <v>58</v>
      </c>
      <c r="Q2706" t="s">
        <v>60</v>
      </c>
      <c r="R2706" t="s">
        <v>66</v>
      </c>
    </row>
    <row r="2707" spans="1:18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0.20856810000000001</v>
      </c>
      <c r="H2707">
        <v>0.20856810000000001</v>
      </c>
      <c r="I2707">
        <v>71.967200000000005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12598</v>
      </c>
      <c r="P2707" t="s">
        <v>58</v>
      </c>
      <c r="Q2707" t="s">
        <v>60</v>
      </c>
      <c r="R2707" t="s">
        <v>66</v>
      </c>
    </row>
    <row r="2708" spans="1:18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0.85339410000000004</v>
      </c>
      <c r="H2708">
        <v>0.85339410000000004</v>
      </c>
      <c r="I2708">
        <v>71.967200000000005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12598</v>
      </c>
      <c r="P2708" t="s">
        <v>58</v>
      </c>
      <c r="Q2708" t="s">
        <v>60</v>
      </c>
      <c r="R2708" t="s">
        <v>66</v>
      </c>
    </row>
    <row r="2709" spans="1:18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0.7312651</v>
      </c>
      <c r="H2709">
        <v>0.73126500000000005</v>
      </c>
      <c r="I2709">
        <v>71.967200000000005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12598</v>
      </c>
      <c r="P2709" t="s">
        <v>58</v>
      </c>
      <c r="Q2709" t="s">
        <v>60</v>
      </c>
      <c r="R2709" t="s">
        <v>66</v>
      </c>
    </row>
    <row r="2710" spans="1:18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10.751060000000001</v>
      </c>
      <c r="H2710">
        <v>10.751060000000001</v>
      </c>
      <c r="I2710">
        <v>71.967200000000005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12598</v>
      </c>
      <c r="P2710" t="s">
        <v>58</v>
      </c>
      <c r="Q2710" t="s">
        <v>60</v>
      </c>
      <c r="R2710" t="s">
        <v>66</v>
      </c>
    </row>
    <row r="2711" spans="1:18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0.18395520000000001</v>
      </c>
      <c r="H2711">
        <v>0.18395520000000001</v>
      </c>
      <c r="I2711">
        <v>71.783799999999999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21671</v>
      </c>
      <c r="P2711" t="s">
        <v>58</v>
      </c>
      <c r="Q2711" t="s">
        <v>60</v>
      </c>
    </row>
    <row r="2712" spans="1:18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0.78339289999999995</v>
      </c>
      <c r="H2712">
        <v>0.78339289999999995</v>
      </c>
      <c r="I2712">
        <v>71.783799999999999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21671</v>
      </c>
      <c r="P2712" t="s">
        <v>58</v>
      </c>
      <c r="Q2712" t="s">
        <v>60</v>
      </c>
    </row>
    <row r="2713" spans="1:18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0.65517550000000002</v>
      </c>
      <c r="H2713">
        <v>0.65517550000000002</v>
      </c>
      <c r="I2713">
        <v>71.783799999999999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21671</v>
      </c>
      <c r="P2713" t="s">
        <v>58</v>
      </c>
      <c r="Q2713" t="s">
        <v>60</v>
      </c>
    </row>
    <row r="2714" spans="1:18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16.97691</v>
      </c>
      <c r="H2714">
        <v>16.97691</v>
      </c>
      <c r="I2714">
        <v>71.783799999999999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21671</v>
      </c>
      <c r="P2714" t="s">
        <v>58</v>
      </c>
      <c r="Q2714" t="s">
        <v>60</v>
      </c>
    </row>
    <row r="2715" spans="1:18" x14ac:dyDescent="0.25">
      <c r="A2715" t="s">
        <v>30</v>
      </c>
      <c r="B2715" t="s">
        <v>36</v>
      </c>
      <c r="C2715" t="s">
        <v>48</v>
      </c>
      <c r="D2715" t="s">
        <v>57</v>
      </c>
      <c r="E2715">
        <v>9</v>
      </c>
      <c r="F2715" t="str">
        <f t="shared" si="42"/>
        <v>Average Per Ton1-in-2July Monthly System Peak Day100% Cycling9</v>
      </c>
      <c r="G2715">
        <v>0.14806040000000001</v>
      </c>
      <c r="H2715">
        <v>0.14806040000000001</v>
      </c>
      <c r="I2715">
        <v>73.071700000000007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9073</v>
      </c>
      <c r="P2715" t="s">
        <v>58</v>
      </c>
      <c r="Q2715" t="s">
        <v>60</v>
      </c>
      <c r="R2715" t="s">
        <v>67</v>
      </c>
    </row>
    <row r="2716" spans="1:18" x14ac:dyDescent="0.25">
      <c r="A2716" t="s">
        <v>28</v>
      </c>
      <c r="B2716" t="s">
        <v>36</v>
      </c>
      <c r="C2716" t="s">
        <v>48</v>
      </c>
      <c r="D2716" t="s">
        <v>57</v>
      </c>
      <c r="E2716">
        <v>9</v>
      </c>
      <c r="F2716" t="str">
        <f t="shared" si="42"/>
        <v>Average Per Premise1-in-2July Monthly System Peak Day100% Cycling9</v>
      </c>
      <c r="G2716">
        <v>0.66484900000000002</v>
      </c>
      <c r="H2716">
        <v>0.66484900000000002</v>
      </c>
      <c r="I2716">
        <v>73.071700000000007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9073</v>
      </c>
      <c r="P2716" t="s">
        <v>58</v>
      </c>
      <c r="Q2716" t="s">
        <v>60</v>
      </c>
      <c r="R2716" t="s">
        <v>67</v>
      </c>
    </row>
    <row r="2717" spans="1:18" x14ac:dyDescent="0.25">
      <c r="A2717" t="s">
        <v>29</v>
      </c>
      <c r="B2717" t="s">
        <v>36</v>
      </c>
      <c r="C2717" t="s">
        <v>48</v>
      </c>
      <c r="D2717" t="s">
        <v>57</v>
      </c>
      <c r="E2717">
        <v>9</v>
      </c>
      <c r="F2717" t="str">
        <f t="shared" si="42"/>
        <v>Average Per Device1-in-2July Monthly System Peak Day100% Cycling9</v>
      </c>
      <c r="G2717">
        <v>0.53810659999999999</v>
      </c>
      <c r="H2717">
        <v>0.53810659999999999</v>
      </c>
      <c r="I2717">
        <v>73.071700000000007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9073</v>
      </c>
      <c r="P2717" t="s">
        <v>58</v>
      </c>
      <c r="Q2717" t="s">
        <v>60</v>
      </c>
      <c r="R2717" t="s">
        <v>67</v>
      </c>
    </row>
    <row r="2718" spans="1:18" x14ac:dyDescent="0.25">
      <c r="A2718" t="s">
        <v>43</v>
      </c>
      <c r="B2718" t="s">
        <v>36</v>
      </c>
      <c r="C2718" t="s">
        <v>48</v>
      </c>
      <c r="D2718" t="s">
        <v>57</v>
      </c>
      <c r="E2718">
        <v>9</v>
      </c>
      <c r="F2718" t="str">
        <f t="shared" si="42"/>
        <v>Aggregate1-in-2July Monthly System Peak Day100% Cycling9</v>
      </c>
      <c r="G2718">
        <v>6.0321749999999996</v>
      </c>
      <c r="H2718">
        <v>6.0321749999999996</v>
      </c>
      <c r="I2718">
        <v>73.071700000000007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9073</v>
      </c>
      <c r="P2718" t="s">
        <v>58</v>
      </c>
      <c r="Q2718" t="s">
        <v>60</v>
      </c>
      <c r="R2718" t="s">
        <v>67</v>
      </c>
    </row>
    <row r="2719" spans="1:18" x14ac:dyDescent="0.25">
      <c r="A2719" t="s">
        <v>30</v>
      </c>
      <c r="B2719" t="s">
        <v>36</v>
      </c>
      <c r="C2719" t="s">
        <v>48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0.20779320000000001</v>
      </c>
      <c r="H2719">
        <v>0.20779320000000001</v>
      </c>
      <c r="I2719">
        <v>73.780100000000004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12598</v>
      </c>
      <c r="P2719" t="s">
        <v>58</v>
      </c>
      <c r="Q2719" t="s">
        <v>60</v>
      </c>
      <c r="R2719" t="s">
        <v>67</v>
      </c>
    </row>
    <row r="2720" spans="1:18" x14ac:dyDescent="0.25">
      <c r="A2720" t="s">
        <v>28</v>
      </c>
      <c r="B2720" t="s">
        <v>36</v>
      </c>
      <c r="C2720" t="s">
        <v>48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0.85022350000000002</v>
      </c>
      <c r="H2720">
        <v>0.85022350000000002</v>
      </c>
      <c r="I2720">
        <v>73.780100000000004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12598</v>
      </c>
      <c r="P2720" t="s">
        <v>58</v>
      </c>
      <c r="Q2720" t="s">
        <v>60</v>
      </c>
      <c r="R2720" t="s">
        <v>67</v>
      </c>
    </row>
    <row r="2721" spans="1:18" x14ac:dyDescent="0.25">
      <c r="A2721" t="s">
        <v>29</v>
      </c>
      <c r="B2721" t="s">
        <v>36</v>
      </c>
      <c r="C2721" t="s">
        <v>48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0.72854819999999998</v>
      </c>
      <c r="H2721">
        <v>0.72854819999999998</v>
      </c>
      <c r="I2721">
        <v>73.780100000000004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12598</v>
      </c>
      <c r="P2721" t="s">
        <v>58</v>
      </c>
      <c r="Q2721" t="s">
        <v>60</v>
      </c>
      <c r="R2721" t="s">
        <v>67</v>
      </c>
    </row>
    <row r="2722" spans="1:18" x14ac:dyDescent="0.25">
      <c r="A2722" t="s">
        <v>43</v>
      </c>
      <c r="B2722" t="s">
        <v>36</v>
      </c>
      <c r="C2722" t="s">
        <v>48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10.711119999999999</v>
      </c>
      <c r="H2722">
        <v>10.711119999999999</v>
      </c>
      <c r="I2722">
        <v>73.780100000000004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12598</v>
      </c>
      <c r="P2722" t="s">
        <v>58</v>
      </c>
      <c r="Q2722" t="s">
        <v>60</v>
      </c>
      <c r="R2722" t="s">
        <v>67</v>
      </c>
    </row>
    <row r="2723" spans="1:18" x14ac:dyDescent="0.25">
      <c r="A2723" t="s">
        <v>30</v>
      </c>
      <c r="B2723" t="s">
        <v>36</v>
      </c>
      <c r="C2723" t="s">
        <v>48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0.1827831</v>
      </c>
      <c r="H2723">
        <v>0.1827831</v>
      </c>
      <c r="I2723">
        <v>73.483500000000006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21671</v>
      </c>
      <c r="P2723" t="s">
        <v>58</v>
      </c>
      <c r="Q2723" t="s">
        <v>60</v>
      </c>
    </row>
    <row r="2724" spans="1:18" x14ac:dyDescent="0.25">
      <c r="A2724" t="s">
        <v>28</v>
      </c>
      <c r="B2724" t="s">
        <v>36</v>
      </c>
      <c r="C2724" t="s">
        <v>48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0.77840160000000003</v>
      </c>
      <c r="H2724">
        <v>0.77840149999999997</v>
      </c>
      <c r="I2724">
        <v>73.483500000000006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21671</v>
      </c>
      <c r="P2724" t="s">
        <v>58</v>
      </c>
      <c r="Q2724" t="s">
        <v>60</v>
      </c>
    </row>
    <row r="2725" spans="1:18" x14ac:dyDescent="0.25">
      <c r="A2725" t="s">
        <v>29</v>
      </c>
      <c r="B2725" t="s">
        <v>36</v>
      </c>
      <c r="C2725" t="s">
        <v>48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0.6510011</v>
      </c>
      <c r="H2725">
        <v>0.6510011</v>
      </c>
      <c r="I2725">
        <v>73.483500000000006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21671</v>
      </c>
      <c r="P2725" t="s">
        <v>58</v>
      </c>
      <c r="Q2725" t="s">
        <v>60</v>
      </c>
    </row>
    <row r="2726" spans="1:18" x14ac:dyDescent="0.25">
      <c r="A2726" t="s">
        <v>43</v>
      </c>
      <c r="B2726" t="s">
        <v>36</v>
      </c>
      <c r="C2726" t="s">
        <v>48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16.868739999999999</v>
      </c>
      <c r="H2726">
        <v>16.868739999999999</v>
      </c>
      <c r="I2726">
        <v>73.483500000000006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21671</v>
      </c>
      <c r="P2726" t="s">
        <v>58</v>
      </c>
      <c r="Q2726" t="s">
        <v>60</v>
      </c>
    </row>
    <row r="2727" spans="1:18" x14ac:dyDescent="0.25">
      <c r="A2727" t="s">
        <v>30</v>
      </c>
      <c r="B2727" t="s">
        <v>36</v>
      </c>
      <c r="C2727" t="s">
        <v>49</v>
      </c>
      <c r="D2727" t="s">
        <v>57</v>
      </c>
      <c r="E2727">
        <v>9</v>
      </c>
      <c r="F2727" t="str">
        <f t="shared" si="42"/>
        <v>Average Per Ton1-in-2June Monthly System Peak Day100% Cycling9</v>
      </c>
      <c r="G2727">
        <v>0.1182178</v>
      </c>
      <c r="H2727">
        <v>0.1182178</v>
      </c>
      <c r="I2727">
        <v>66.959800000000001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9073</v>
      </c>
      <c r="P2727" t="s">
        <v>58</v>
      </c>
      <c r="Q2727" t="s">
        <v>60</v>
      </c>
      <c r="R2727" t="s">
        <v>68</v>
      </c>
    </row>
    <row r="2728" spans="1:18" x14ac:dyDescent="0.25">
      <c r="A2728" t="s">
        <v>28</v>
      </c>
      <c r="B2728" t="s">
        <v>36</v>
      </c>
      <c r="C2728" t="s">
        <v>49</v>
      </c>
      <c r="D2728" t="s">
        <v>57</v>
      </c>
      <c r="E2728">
        <v>9</v>
      </c>
      <c r="F2728" t="str">
        <f t="shared" si="42"/>
        <v>Average Per Premise1-in-2June Monthly System Peak Day100% Cycling9</v>
      </c>
      <c r="G2728">
        <v>0.53084410000000004</v>
      </c>
      <c r="H2728">
        <v>0.53084410000000004</v>
      </c>
      <c r="I2728">
        <v>66.959800000000001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9073</v>
      </c>
      <c r="P2728" t="s">
        <v>58</v>
      </c>
      <c r="Q2728" t="s">
        <v>60</v>
      </c>
      <c r="R2728" t="s">
        <v>68</v>
      </c>
    </row>
    <row r="2729" spans="1:18" x14ac:dyDescent="0.25">
      <c r="A2729" t="s">
        <v>29</v>
      </c>
      <c r="B2729" t="s">
        <v>36</v>
      </c>
      <c r="C2729" t="s">
        <v>49</v>
      </c>
      <c r="D2729" t="s">
        <v>57</v>
      </c>
      <c r="E2729">
        <v>9</v>
      </c>
      <c r="F2729" t="str">
        <f t="shared" si="42"/>
        <v>Average Per Device1-in-2June Monthly System Peak Day100% Cycling9</v>
      </c>
      <c r="G2729">
        <v>0.42964750000000002</v>
      </c>
      <c r="H2729">
        <v>0.42964750000000002</v>
      </c>
      <c r="I2729">
        <v>66.959800000000001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9073</v>
      </c>
      <c r="P2729" t="s">
        <v>58</v>
      </c>
      <c r="Q2729" t="s">
        <v>60</v>
      </c>
      <c r="R2729" t="s">
        <v>68</v>
      </c>
    </row>
    <row r="2730" spans="1:18" x14ac:dyDescent="0.25">
      <c r="A2730" t="s">
        <v>43</v>
      </c>
      <c r="B2730" t="s">
        <v>36</v>
      </c>
      <c r="C2730" t="s">
        <v>49</v>
      </c>
      <c r="D2730" t="s">
        <v>57</v>
      </c>
      <c r="E2730">
        <v>9</v>
      </c>
      <c r="F2730" t="str">
        <f t="shared" si="42"/>
        <v>Aggregate1-in-2June Monthly System Peak Day100% Cycling9</v>
      </c>
      <c r="G2730">
        <v>4.8163489999999998</v>
      </c>
      <c r="H2730">
        <v>4.8163489999999998</v>
      </c>
      <c r="I2730">
        <v>66.959800000000001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9073</v>
      </c>
      <c r="P2730" t="s">
        <v>58</v>
      </c>
      <c r="Q2730" t="s">
        <v>60</v>
      </c>
      <c r="R2730" t="s">
        <v>68</v>
      </c>
    </row>
    <row r="2731" spans="1:18" x14ac:dyDescent="0.25">
      <c r="A2731" t="s">
        <v>30</v>
      </c>
      <c r="B2731" t="s">
        <v>36</v>
      </c>
      <c r="C2731" t="s">
        <v>49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0.18435099999999999</v>
      </c>
      <c r="H2731">
        <v>0.18435090000000001</v>
      </c>
      <c r="I2731">
        <v>67.103700000000003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12598</v>
      </c>
      <c r="P2731" t="s">
        <v>58</v>
      </c>
      <c r="Q2731" t="s">
        <v>60</v>
      </c>
      <c r="R2731" t="s">
        <v>68</v>
      </c>
    </row>
    <row r="2732" spans="1:18" x14ac:dyDescent="0.25">
      <c r="A2732" t="s">
        <v>28</v>
      </c>
      <c r="B2732" t="s">
        <v>36</v>
      </c>
      <c r="C2732" t="s">
        <v>49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0.75430540000000001</v>
      </c>
      <c r="H2732">
        <v>0.75430529999999996</v>
      </c>
      <c r="I2732">
        <v>67.103700000000003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12598</v>
      </c>
      <c r="P2732" t="s">
        <v>58</v>
      </c>
      <c r="Q2732" t="s">
        <v>60</v>
      </c>
      <c r="R2732" t="s">
        <v>68</v>
      </c>
    </row>
    <row r="2733" spans="1:18" x14ac:dyDescent="0.25">
      <c r="A2733" t="s">
        <v>29</v>
      </c>
      <c r="B2733" t="s">
        <v>36</v>
      </c>
      <c r="C2733" t="s">
        <v>49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0.64635690000000001</v>
      </c>
      <c r="H2733">
        <v>0.64635679999999995</v>
      </c>
      <c r="I2733">
        <v>67.103700000000003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12598</v>
      </c>
      <c r="P2733" t="s">
        <v>58</v>
      </c>
      <c r="Q2733" t="s">
        <v>60</v>
      </c>
      <c r="R2733" t="s">
        <v>68</v>
      </c>
    </row>
    <row r="2734" spans="1:18" x14ac:dyDescent="0.25">
      <c r="A2734" t="s">
        <v>43</v>
      </c>
      <c r="B2734" t="s">
        <v>36</v>
      </c>
      <c r="C2734" t="s">
        <v>49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9.502739</v>
      </c>
      <c r="H2734">
        <v>9.502739</v>
      </c>
      <c r="I2734">
        <v>67.103700000000003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12598</v>
      </c>
      <c r="P2734" t="s">
        <v>58</v>
      </c>
      <c r="Q2734" t="s">
        <v>60</v>
      </c>
      <c r="R2734" t="s">
        <v>68</v>
      </c>
    </row>
    <row r="2735" spans="1:18" x14ac:dyDescent="0.25">
      <c r="A2735" t="s">
        <v>30</v>
      </c>
      <c r="B2735" t="s">
        <v>36</v>
      </c>
      <c r="C2735" t="s">
        <v>49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0.15666099999999999</v>
      </c>
      <c r="H2735">
        <v>0.15666099999999999</v>
      </c>
      <c r="I2735">
        <v>67.043400000000005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21671</v>
      </c>
      <c r="P2735" t="s">
        <v>58</v>
      </c>
      <c r="Q2735" t="s">
        <v>60</v>
      </c>
    </row>
    <row r="2736" spans="1:18" x14ac:dyDescent="0.25">
      <c r="A2736" t="s">
        <v>28</v>
      </c>
      <c r="B2736" t="s">
        <v>36</v>
      </c>
      <c r="C2736" t="s">
        <v>49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0.66715789999999997</v>
      </c>
      <c r="H2736">
        <v>0.66715789999999997</v>
      </c>
      <c r="I2736">
        <v>67.043400000000005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21671</v>
      </c>
      <c r="P2736" t="s">
        <v>58</v>
      </c>
      <c r="Q2736" t="s">
        <v>60</v>
      </c>
    </row>
    <row r="2737" spans="1:18" x14ac:dyDescent="0.25">
      <c r="A2737" t="s">
        <v>29</v>
      </c>
      <c r="B2737" t="s">
        <v>36</v>
      </c>
      <c r="C2737" t="s">
        <v>49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0.55796460000000003</v>
      </c>
      <c r="H2737">
        <v>0.55796460000000003</v>
      </c>
      <c r="I2737">
        <v>67.043400000000005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21671</v>
      </c>
      <c r="P2737" t="s">
        <v>58</v>
      </c>
      <c r="Q2737" t="s">
        <v>60</v>
      </c>
    </row>
    <row r="2738" spans="1:18" x14ac:dyDescent="0.25">
      <c r="A2738" t="s">
        <v>43</v>
      </c>
      <c r="B2738" t="s">
        <v>36</v>
      </c>
      <c r="C2738" t="s">
        <v>49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14.457979999999999</v>
      </c>
      <c r="H2738">
        <v>14.457979999999999</v>
      </c>
      <c r="I2738">
        <v>67.043400000000005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21671</v>
      </c>
      <c r="P2738" t="s">
        <v>58</v>
      </c>
      <c r="Q2738" t="s">
        <v>60</v>
      </c>
    </row>
    <row r="2739" spans="1:18" x14ac:dyDescent="0.25">
      <c r="A2739" t="s">
        <v>30</v>
      </c>
      <c r="B2739" t="s">
        <v>36</v>
      </c>
      <c r="C2739" t="s">
        <v>50</v>
      </c>
      <c r="D2739" t="s">
        <v>57</v>
      </c>
      <c r="E2739">
        <v>9</v>
      </c>
      <c r="F2739" t="str">
        <f t="shared" si="42"/>
        <v>Average Per Ton1-in-2May Monthly System Peak Day100% Cycling9</v>
      </c>
      <c r="G2739">
        <v>0.11862789999999999</v>
      </c>
      <c r="H2739">
        <v>0.11862789999999999</v>
      </c>
      <c r="I2739">
        <v>69.107399999999998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9073</v>
      </c>
      <c r="P2739" t="s">
        <v>58</v>
      </c>
      <c r="Q2739" t="s">
        <v>60</v>
      </c>
      <c r="R2739" t="s">
        <v>69</v>
      </c>
    </row>
    <row r="2740" spans="1:18" x14ac:dyDescent="0.25">
      <c r="A2740" t="s">
        <v>28</v>
      </c>
      <c r="B2740" t="s">
        <v>36</v>
      </c>
      <c r="C2740" t="s">
        <v>50</v>
      </c>
      <c r="D2740" t="s">
        <v>57</v>
      </c>
      <c r="E2740">
        <v>9</v>
      </c>
      <c r="F2740" t="str">
        <f t="shared" si="42"/>
        <v>Average Per Premise1-in-2May Monthly System Peak Day100% Cycling9</v>
      </c>
      <c r="G2740">
        <v>0.53268539999999998</v>
      </c>
      <c r="H2740">
        <v>0.53268539999999998</v>
      </c>
      <c r="I2740">
        <v>69.107399999999998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9073</v>
      </c>
      <c r="P2740" t="s">
        <v>58</v>
      </c>
      <c r="Q2740" t="s">
        <v>60</v>
      </c>
      <c r="R2740" t="s">
        <v>69</v>
      </c>
    </row>
    <row r="2741" spans="1:18" x14ac:dyDescent="0.25">
      <c r="A2741" t="s">
        <v>29</v>
      </c>
      <c r="B2741" t="s">
        <v>36</v>
      </c>
      <c r="C2741" t="s">
        <v>50</v>
      </c>
      <c r="D2741" t="s">
        <v>57</v>
      </c>
      <c r="E2741">
        <v>9</v>
      </c>
      <c r="F2741" t="str">
        <f t="shared" si="42"/>
        <v>Average Per Device1-in-2May Monthly System Peak Day100% Cycling9</v>
      </c>
      <c r="G2741">
        <v>0.43113780000000002</v>
      </c>
      <c r="H2741">
        <v>0.43113780000000002</v>
      </c>
      <c r="I2741">
        <v>69.107399999999998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9073</v>
      </c>
      <c r="P2741" t="s">
        <v>58</v>
      </c>
      <c r="Q2741" t="s">
        <v>60</v>
      </c>
      <c r="R2741" t="s">
        <v>69</v>
      </c>
    </row>
    <row r="2742" spans="1:18" x14ac:dyDescent="0.25">
      <c r="A2742" t="s">
        <v>43</v>
      </c>
      <c r="B2742" t="s">
        <v>36</v>
      </c>
      <c r="C2742" t="s">
        <v>50</v>
      </c>
      <c r="D2742" t="s">
        <v>57</v>
      </c>
      <c r="E2742">
        <v>9</v>
      </c>
      <c r="F2742" t="str">
        <f t="shared" si="42"/>
        <v>Aggregate1-in-2May Monthly System Peak Day100% Cycling9</v>
      </c>
      <c r="G2742">
        <v>4.8330549999999999</v>
      </c>
      <c r="H2742">
        <v>4.8330549999999999</v>
      </c>
      <c r="I2742">
        <v>69.107399999999998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9073</v>
      </c>
      <c r="P2742" t="s">
        <v>58</v>
      </c>
      <c r="Q2742" t="s">
        <v>60</v>
      </c>
      <c r="R2742" t="s">
        <v>69</v>
      </c>
    </row>
    <row r="2743" spans="1:18" x14ac:dyDescent="0.25">
      <c r="A2743" t="s">
        <v>30</v>
      </c>
      <c r="B2743" t="s">
        <v>36</v>
      </c>
      <c r="C2743" t="s">
        <v>50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0.18540239999999999</v>
      </c>
      <c r="H2743">
        <v>0.18540239999999999</v>
      </c>
      <c r="I2743">
        <v>69.674099999999996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12598</v>
      </c>
      <c r="P2743" t="s">
        <v>58</v>
      </c>
      <c r="Q2743" t="s">
        <v>60</v>
      </c>
      <c r="R2743" t="s">
        <v>69</v>
      </c>
    </row>
    <row r="2744" spans="1:18" x14ac:dyDescent="0.25">
      <c r="A2744" t="s">
        <v>28</v>
      </c>
      <c r="B2744" t="s">
        <v>36</v>
      </c>
      <c r="C2744" t="s">
        <v>50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0.75860749999999999</v>
      </c>
      <c r="H2744">
        <v>0.75860749999999999</v>
      </c>
      <c r="I2744">
        <v>69.674099999999996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12598</v>
      </c>
      <c r="P2744" t="s">
        <v>58</v>
      </c>
      <c r="Q2744" t="s">
        <v>60</v>
      </c>
      <c r="R2744" t="s">
        <v>69</v>
      </c>
    </row>
    <row r="2745" spans="1:18" x14ac:dyDescent="0.25">
      <c r="A2745" t="s">
        <v>29</v>
      </c>
      <c r="B2745" t="s">
        <v>36</v>
      </c>
      <c r="C2745" t="s">
        <v>50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0.65004329999999999</v>
      </c>
      <c r="H2745">
        <v>0.65004340000000005</v>
      </c>
      <c r="I2745">
        <v>69.674099999999996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12598</v>
      </c>
      <c r="P2745" t="s">
        <v>58</v>
      </c>
      <c r="Q2745" t="s">
        <v>60</v>
      </c>
      <c r="R2745" t="s">
        <v>69</v>
      </c>
    </row>
    <row r="2746" spans="1:18" x14ac:dyDescent="0.25">
      <c r="A2746" t="s">
        <v>43</v>
      </c>
      <c r="B2746" t="s">
        <v>36</v>
      </c>
      <c r="C2746" t="s">
        <v>50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9.5569369999999996</v>
      </c>
      <c r="H2746">
        <v>9.5569380000000006</v>
      </c>
      <c r="I2746">
        <v>69.674099999999996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12598</v>
      </c>
      <c r="P2746" t="s">
        <v>58</v>
      </c>
      <c r="Q2746" t="s">
        <v>60</v>
      </c>
      <c r="R2746" t="s">
        <v>69</v>
      </c>
    </row>
    <row r="2747" spans="1:18" x14ac:dyDescent="0.25">
      <c r="A2747" t="s">
        <v>30</v>
      </c>
      <c r="B2747" t="s">
        <v>36</v>
      </c>
      <c r="C2747" t="s">
        <v>50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0.1574439</v>
      </c>
      <c r="H2747">
        <v>0.1574439</v>
      </c>
      <c r="I2747">
        <v>69.436800000000005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21671</v>
      </c>
      <c r="P2747" t="s">
        <v>58</v>
      </c>
      <c r="Q2747" t="s">
        <v>60</v>
      </c>
    </row>
    <row r="2748" spans="1:18" x14ac:dyDescent="0.25">
      <c r="A2748" t="s">
        <v>28</v>
      </c>
      <c r="B2748" t="s">
        <v>36</v>
      </c>
      <c r="C2748" t="s">
        <v>50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0.67049190000000003</v>
      </c>
      <c r="H2748">
        <v>0.67049190000000003</v>
      </c>
      <c r="I2748">
        <v>69.436800000000005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21671</v>
      </c>
      <c r="P2748" t="s">
        <v>58</v>
      </c>
      <c r="Q2748" t="s">
        <v>60</v>
      </c>
    </row>
    <row r="2749" spans="1:18" x14ac:dyDescent="0.25">
      <c r="A2749" t="s">
        <v>29</v>
      </c>
      <c r="B2749" t="s">
        <v>36</v>
      </c>
      <c r="C2749" t="s">
        <v>50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0.56075299999999995</v>
      </c>
      <c r="H2749">
        <v>0.56075299999999995</v>
      </c>
      <c r="I2749">
        <v>69.436800000000005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21671</v>
      </c>
      <c r="P2749" t="s">
        <v>58</v>
      </c>
      <c r="Q2749" t="s">
        <v>60</v>
      </c>
    </row>
    <row r="2750" spans="1:18" x14ac:dyDescent="0.25">
      <c r="A2750" t="s">
        <v>43</v>
      </c>
      <c r="B2750" t="s">
        <v>36</v>
      </c>
      <c r="C2750" t="s">
        <v>50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14.53023</v>
      </c>
      <c r="H2750">
        <v>14.53023</v>
      </c>
      <c r="I2750">
        <v>69.436800000000005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21671</v>
      </c>
      <c r="P2750" t="s">
        <v>58</v>
      </c>
      <c r="Q2750" t="s">
        <v>60</v>
      </c>
    </row>
    <row r="2751" spans="1:18" x14ac:dyDescent="0.25">
      <c r="A2751" t="s">
        <v>30</v>
      </c>
      <c r="B2751" t="s">
        <v>36</v>
      </c>
      <c r="C2751" t="s">
        <v>51</v>
      </c>
      <c r="D2751" t="s">
        <v>57</v>
      </c>
      <c r="E2751">
        <v>9</v>
      </c>
      <c r="F2751" t="str">
        <f t="shared" si="42"/>
        <v>Average Per Ton1-in-2October Monthly System Peak Day100% Cycling9</v>
      </c>
      <c r="G2751">
        <v>0.13903740000000001</v>
      </c>
      <c r="H2751">
        <v>0.13903740000000001</v>
      </c>
      <c r="I2751">
        <v>68.952399999999997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9073</v>
      </c>
      <c r="P2751" t="s">
        <v>58</v>
      </c>
      <c r="Q2751" t="s">
        <v>60</v>
      </c>
      <c r="R2751" t="s">
        <v>70</v>
      </c>
    </row>
    <row r="2752" spans="1:18" x14ac:dyDescent="0.25">
      <c r="A2752" t="s">
        <v>28</v>
      </c>
      <c r="B2752" t="s">
        <v>36</v>
      </c>
      <c r="C2752" t="s">
        <v>51</v>
      </c>
      <c r="D2752" t="s">
        <v>57</v>
      </c>
      <c r="E2752">
        <v>9</v>
      </c>
      <c r="F2752" t="str">
        <f t="shared" si="42"/>
        <v>Average Per Premise1-in-2October Monthly System Peak Day100% Cycling9</v>
      </c>
      <c r="G2752">
        <v>0.62433209999999995</v>
      </c>
      <c r="H2752">
        <v>0.62433209999999995</v>
      </c>
      <c r="I2752">
        <v>68.952399999999997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9073</v>
      </c>
      <c r="P2752" t="s">
        <v>58</v>
      </c>
      <c r="Q2752" t="s">
        <v>60</v>
      </c>
      <c r="R2752" t="s">
        <v>70</v>
      </c>
    </row>
    <row r="2753" spans="1:18" x14ac:dyDescent="0.25">
      <c r="A2753" t="s">
        <v>29</v>
      </c>
      <c r="B2753" t="s">
        <v>36</v>
      </c>
      <c r="C2753" t="s">
        <v>51</v>
      </c>
      <c r="D2753" t="s">
        <v>57</v>
      </c>
      <c r="E2753">
        <v>9</v>
      </c>
      <c r="F2753" t="str">
        <f t="shared" si="42"/>
        <v>Average Per Device1-in-2October Monthly System Peak Day100% Cycling9</v>
      </c>
      <c r="G2753">
        <v>0.50531360000000003</v>
      </c>
      <c r="H2753">
        <v>0.50531360000000003</v>
      </c>
      <c r="I2753">
        <v>68.952399999999997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9073</v>
      </c>
      <c r="P2753" t="s">
        <v>58</v>
      </c>
      <c r="Q2753" t="s">
        <v>60</v>
      </c>
      <c r="R2753" t="s">
        <v>70</v>
      </c>
    </row>
    <row r="2754" spans="1:18" x14ac:dyDescent="0.25">
      <c r="A2754" t="s">
        <v>43</v>
      </c>
      <c r="B2754" t="s">
        <v>36</v>
      </c>
      <c r="C2754" t="s">
        <v>51</v>
      </c>
      <c r="D2754" t="s">
        <v>57</v>
      </c>
      <c r="E2754">
        <v>9</v>
      </c>
      <c r="F2754" t="str">
        <f t="shared" si="42"/>
        <v>Aggregate1-in-2October Monthly System Peak Day100% Cycling9</v>
      </c>
      <c r="G2754">
        <v>5.6645649999999996</v>
      </c>
      <c r="H2754">
        <v>5.6645649999999996</v>
      </c>
      <c r="I2754">
        <v>68.952399999999997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9073</v>
      </c>
      <c r="P2754" t="s">
        <v>58</v>
      </c>
      <c r="Q2754" t="s">
        <v>60</v>
      </c>
      <c r="R2754" t="s">
        <v>70</v>
      </c>
    </row>
    <row r="2755" spans="1:18" x14ac:dyDescent="0.25">
      <c r="A2755" t="s">
        <v>30</v>
      </c>
      <c r="B2755" t="s">
        <v>36</v>
      </c>
      <c r="C2755" t="s">
        <v>51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0.2005905</v>
      </c>
      <c r="H2755">
        <v>0.2005905</v>
      </c>
      <c r="I2755">
        <v>69.347999999999999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12598</v>
      </c>
      <c r="P2755" t="s">
        <v>58</v>
      </c>
      <c r="Q2755" t="s">
        <v>60</v>
      </c>
      <c r="R2755" t="s">
        <v>70</v>
      </c>
    </row>
    <row r="2756" spans="1:18" x14ac:dyDescent="0.25">
      <c r="A2756" t="s">
        <v>28</v>
      </c>
      <c r="B2756" t="s">
        <v>36</v>
      </c>
      <c r="C2756" t="s">
        <v>51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0.82075240000000005</v>
      </c>
      <c r="H2756">
        <v>0.82075240000000005</v>
      </c>
      <c r="I2756">
        <v>69.347999999999999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12598</v>
      </c>
      <c r="P2756" t="s">
        <v>58</v>
      </c>
      <c r="Q2756" t="s">
        <v>60</v>
      </c>
      <c r="R2756" t="s">
        <v>70</v>
      </c>
    </row>
    <row r="2757" spans="1:18" x14ac:dyDescent="0.25">
      <c r="A2757" t="s">
        <v>29</v>
      </c>
      <c r="B2757" t="s">
        <v>36</v>
      </c>
      <c r="C2757" t="s">
        <v>51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0.70329470000000005</v>
      </c>
      <c r="H2757">
        <v>0.70329470000000005</v>
      </c>
      <c r="I2757">
        <v>69.347999999999999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12598</v>
      </c>
      <c r="P2757" t="s">
        <v>58</v>
      </c>
      <c r="Q2757" t="s">
        <v>60</v>
      </c>
      <c r="R2757" t="s">
        <v>70</v>
      </c>
    </row>
    <row r="2758" spans="1:18" x14ac:dyDescent="0.25">
      <c r="A2758" t="s">
        <v>43</v>
      </c>
      <c r="B2758" t="s">
        <v>36</v>
      </c>
      <c r="C2758" t="s">
        <v>51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10.339840000000001</v>
      </c>
      <c r="H2758">
        <v>10.339840000000001</v>
      </c>
      <c r="I2758">
        <v>69.347999999999999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12598</v>
      </c>
      <c r="P2758" t="s">
        <v>58</v>
      </c>
      <c r="Q2758" t="s">
        <v>60</v>
      </c>
      <c r="R2758" t="s">
        <v>70</v>
      </c>
    </row>
    <row r="2759" spans="1:18" x14ac:dyDescent="0.25">
      <c r="A2759" t="s">
        <v>30</v>
      </c>
      <c r="B2759" t="s">
        <v>36</v>
      </c>
      <c r="C2759" t="s">
        <v>51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0.17481820000000001</v>
      </c>
      <c r="H2759">
        <v>0.17481820000000001</v>
      </c>
      <c r="I2759">
        <v>69.182400000000001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21671</v>
      </c>
      <c r="P2759" t="s">
        <v>58</v>
      </c>
      <c r="Q2759" t="s">
        <v>60</v>
      </c>
    </row>
    <row r="2760" spans="1:18" x14ac:dyDescent="0.25">
      <c r="A2760" t="s">
        <v>28</v>
      </c>
      <c r="B2760" t="s">
        <v>36</v>
      </c>
      <c r="C2760" t="s">
        <v>51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0.74448230000000004</v>
      </c>
      <c r="H2760">
        <v>0.74448230000000004</v>
      </c>
      <c r="I2760">
        <v>69.182400000000001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21671</v>
      </c>
      <c r="P2760" t="s">
        <v>58</v>
      </c>
      <c r="Q2760" t="s">
        <v>60</v>
      </c>
    </row>
    <row r="2761" spans="1:18" x14ac:dyDescent="0.25">
      <c r="A2761" t="s">
        <v>29</v>
      </c>
      <c r="B2761" t="s">
        <v>36</v>
      </c>
      <c r="C2761" t="s">
        <v>51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0.6226334</v>
      </c>
      <c r="H2761">
        <v>0.6226334</v>
      </c>
      <c r="I2761">
        <v>69.182400000000001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21671</v>
      </c>
      <c r="P2761" t="s">
        <v>58</v>
      </c>
      <c r="Q2761" t="s">
        <v>60</v>
      </c>
    </row>
    <row r="2762" spans="1:18" x14ac:dyDescent="0.25">
      <c r="A2762" t="s">
        <v>43</v>
      </c>
      <c r="B2762" t="s">
        <v>36</v>
      </c>
      <c r="C2762" t="s">
        <v>51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16.133679999999998</v>
      </c>
      <c r="H2762">
        <v>16.133679999999998</v>
      </c>
      <c r="I2762">
        <v>69.182400000000001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21671</v>
      </c>
      <c r="P2762" t="s">
        <v>58</v>
      </c>
      <c r="Q2762" t="s">
        <v>60</v>
      </c>
    </row>
    <row r="2763" spans="1:18" x14ac:dyDescent="0.25">
      <c r="A2763" t="s">
        <v>30</v>
      </c>
      <c r="B2763" t="s">
        <v>36</v>
      </c>
      <c r="C2763" t="s">
        <v>52</v>
      </c>
      <c r="D2763" t="s">
        <v>57</v>
      </c>
      <c r="E2763">
        <v>9</v>
      </c>
      <c r="F2763" t="str">
        <f t="shared" si="43"/>
        <v>Average Per Ton1-in-2September Monthly System Peak Day100% Cycling9</v>
      </c>
      <c r="G2763">
        <v>0.1695567</v>
      </c>
      <c r="H2763">
        <v>0.1695567</v>
      </c>
      <c r="I2763">
        <v>74.728899999999996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9073</v>
      </c>
      <c r="P2763" t="s">
        <v>58</v>
      </c>
      <c r="Q2763" t="s">
        <v>60</v>
      </c>
      <c r="R2763" t="s">
        <v>71</v>
      </c>
    </row>
    <row r="2764" spans="1:18" x14ac:dyDescent="0.25">
      <c r="A2764" t="s">
        <v>28</v>
      </c>
      <c r="B2764" t="s">
        <v>36</v>
      </c>
      <c r="C2764" t="s">
        <v>52</v>
      </c>
      <c r="D2764" t="s">
        <v>57</v>
      </c>
      <c r="E2764">
        <v>9</v>
      </c>
      <c r="F2764" t="str">
        <f t="shared" si="43"/>
        <v>Average Per Premise1-in-2September Monthly System Peak Day100% Cycling9</v>
      </c>
      <c r="G2764">
        <v>0.76137569999999999</v>
      </c>
      <c r="H2764">
        <v>0.76137569999999999</v>
      </c>
      <c r="I2764">
        <v>74.728899999999996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9073</v>
      </c>
      <c r="P2764" t="s">
        <v>58</v>
      </c>
      <c r="Q2764" t="s">
        <v>60</v>
      </c>
      <c r="R2764" t="s">
        <v>71</v>
      </c>
    </row>
    <row r="2765" spans="1:18" x14ac:dyDescent="0.25">
      <c r="A2765" t="s">
        <v>29</v>
      </c>
      <c r="B2765" t="s">
        <v>36</v>
      </c>
      <c r="C2765" t="s">
        <v>52</v>
      </c>
      <c r="D2765" t="s">
        <v>57</v>
      </c>
      <c r="E2765">
        <v>9</v>
      </c>
      <c r="F2765" t="str">
        <f t="shared" si="43"/>
        <v>Average Per Device1-in-2September Monthly System Peak Day100% Cycling9</v>
      </c>
      <c r="G2765">
        <v>0.61623209999999995</v>
      </c>
      <c r="H2765">
        <v>0.61623209999999995</v>
      </c>
      <c r="I2765">
        <v>74.728899999999996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9073</v>
      </c>
      <c r="P2765" t="s">
        <v>58</v>
      </c>
      <c r="Q2765" t="s">
        <v>60</v>
      </c>
      <c r="R2765" t="s">
        <v>71</v>
      </c>
    </row>
    <row r="2766" spans="1:18" x14ac:dyDescent="0.25">
      <c r="A2766" t="s">
        <v>43</v>
      </c>
      <c r="B2766" t="s">
        <v>36</v>
      </c>
      <c r="C2766" t="s">
        <v>52</v>
      </c>
      <c r="D2766" t="s">
        <v>57</v>
      </c>
      <c r="E2766">
        <v>9</v>
      </c>
      <c r="F2766" t="str">
        <f t="shared" si="43"/>
        <v>Aggregate1-in-2September Monthly System Peak Day100% Cycling9</v>
      </c>
      <c r="G2766">
        <v>6.9079620000000004</v>
      </c>
      <c r="H2766">
        <v>6.9079620000000004</v>
      </c>
      <c r="I2766">
        <v>74.728899999999996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9073</v>
      </c>
      <c r="P2766" t="s">
        <v>58</v>
      </c>
      <c r="Q2766" t="s">
        <v>60</v>
      </c>
      <c r="R2766" t="s">
        <v>71</v>
      </c>
    </row>
    <row r="2767" spans="1:18" x14ac:dyDescent="0.25">
      <c r="A2767" t="s">
        <v>30</v>
      </c>
      <c r="B2767" t="s">
        <v>36</v>
      </c>
      <c r="C2767" t="s">
        <v>52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0.22400059999999999</v>
      </c>
      <c r="H2767">
        <v>0.2240007</v>
      </c>
      <c r="I2767">
        <v>75.607299999999995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12598</v>
      </c>
      <c r="P2767" t="s">
        <v>58</v>
      </c>
      <c r="Q2767" t="s">
        <v>60</v>
      </c>
      <c r="R2767" t="s">
        <v>71</v>
      </c>
    </row>
    <row r="2768" spans="1:18" x14ac:dyDescent="0.25">
      <c r="A2768" t="s">
        <v>28</v>
      </c>
      <c r="B2768" t="s">
        <v>36</v>
      </c>
      <c r="C2768" t="s">
        <v>52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0.91653929999999995</v>
      </c>
      <c r="H2768">
        <v>0.91653929999999995</v>
      </c>
      <c r="I2768">
        <v>75.607299999999995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12598</v>
      </c>
      <c r="P2768" t="s">
        <v>58</v>
      </c>
      <c r="Q2768" t="s">
        <v>60</v>
      </c>
      <c r="R2768" t="s">
        <v>71</v>
      </c>
    </row>
    <row r="2769" spans="1:18" x14ac:dyDescent="0.25">
      <c r="A2769" t="s">
        <v>29</v>
      </c>
      <c r="B2769" t="s">
        <v>36</v>
      </c>
      <c r="C2769" t="s">
        <v>52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0.78537349999999995</v>
      </c>
      <c r="H2769">
        <v>0.78537349999999995</v>
      </c>
      <c r="I2769">
        <v>75.607299999999995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12598</v>
      </c>
      <c r="P2769" t="s">
        <v>58</v>
      </c>
      <c r="Q2769" t="s">
        <v>60</v>
      </c>
      <c r="R2769" t="s">
        <v>71</v>
      </c>
    </row>
    <row r="2770" spans="1:18" x14ac:dyDescent="0.25">
      <c r="A2770" t="s">
        <v>43</v>
      </c>
      <c r="B2770" t="s">
        <v>36</v>
      </c>
      <c r="C2770" t="s">
        <v>52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11.546559999999999</v>
      </c>
      <c r="H2770">
        <v>11.546559999999999</v>
      </c>
      <c r="I2770">
        <v>75.607299999999995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12598</v>
      </c>
      <c r="P2770" t="s">
        <v>58</v>
      </c>
      <c r="Q2770" t="s">
        <v>60</v>
      </c>
      <c r="R2770" t="s">
        <v>71</v>
      </c>
    </row>
    <row r="2771" spans="1:18" x14ac:dyDescent="0.25">
      <c r="A2771" t="s">
        <v>30</v>
      </c>
      <c r="B2771" t="s">
        <v>36</v>
      </c>
      <c r="C2771" t="s">
        <v>52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0.20120499999999999</v>
      </c>
      <c r="H2771">
        <v>0.20120499999999999</v>
      </c>
      <c r="I2771">
        <v>75.239500000000007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21671</v>
      </c>
      <c r="P2771" t="s">
        <v>58</v>
      </c>
      <c r="Q2771" t="s">
        <v>60</v>
      </c>
    </row>
    <row r="2772" spans="1:18" x14ac:dyDescent="0.25">
      <c r="A2772" t="s">
        <v>28</v>
      </c>
      <c r="B2772" t="s">
        <v>36</v>
      </c>
      <c r="C2772" t="s">
        <v>52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0.85685319999999998</v>
      </c>
      <c r="H2772">
        <v>0.85685319999999998</v>
      </c>
      <c r="I2772">
        <v>75.239500000000007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21671</v>
      </c>
      <c r="P2772" t="s">
        <v>58</v>
      </c>
      <c r="Q2772" t="s">
        <v>60</v>
      </c>
    </row>
    <row r="2773" spans="1:18" x14ac:dyDescent="0.25">
      <c r="A2773" t="s">
        <v>29</v>
      </c>
      <c r="B2773" t="s">
        <v>36</v>
      </c>
      <c r="C2773" t="s">
        <v>52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0.71661260000000004</v>
      </c>
      <c r="H2773">
        <v>0.71661260000000004</v>
      </c>
      <c r="I2773">
        <v>75.239500000000007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21671</v>
      </c>
      <c r="P2773" t="s">
        <v>58</v>
      </c>
      <c r="Q2773" t="s">
        <v>60</v>
      </c>
    </row>
    <row r="2774" spans="1:18" x14ac:dyDescent="0.25">
      <c r="A2774" t="s">
        <v>43</v>
      </c>
      <c r="B2774" t="s">
        <v>36</v>
      </c>
      <c r="C2774" t="s">
        <v>52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18.56887</v>
      </c>
      <c r="H2774">
        <v>18.568860000000001</v>
      </c>
      <c r="I2774">
        <v>75.239500000000007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21671</v>
      </c>
      <c r="P2774" t="s">
        <v>58</v>
      </c>
      <c r="Q2774" t="s">
        <v>60</v>
      </c>
    </row>
    <row r="2775" spans="1:18" x14ac:dyDescent="0.25">
      <c r="A2775" t="s">
        <v>30</v>
      </c>
      <c r="B2775" t="s">
        <v>36</v>
      </c>
      <c r="C2775" t="s">
        <v>47</v>
      </c>
      <c r="D2775" t="s">
        <v>57</v>
      </c>
      <c r="E2775">
        <v>10</v>
      </c>
      <c r="F2775" t="str">
        <f t="shared" si="43"/>
        <v>Average Per Ton1-in-2August Monthly System Peak Day100% Cycling10</v>
      </c>
      <c r="G2775">
        <v>0.1735062</v>
      </c>
      <c r="H2775">
        <v>0.1735062</v>
      </c>
      <c r="I2775">
        <v>74.483699999999999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9073</v>
      </c>
      <c r="P2775" t="s">
        <v>58</v>
      </c>
      <c r="Q2775" t="s">
        <v>60</v>
      </c>
      <c r="R2775" t="s">
        <v>66</v>
      </c>
    </row>
    <row r="2776" spans="1:18" x14ac:dyDescent="0.25">
      <c r="A2776" t="s">
        <v>28</v>
      </c>
      <c r="B2776" t="s">
        <v>36</v>
      </c>
      <c r="C2776" t="s">
        <v>47</v>
      </c>
      <c r="D2776" t="s">
        <v>57</v>
      </c>
      <c r="E2776">
        <v>10</v>
      </c>
      <c r="F2776" t="str">
        <f t="shared" si="43"/>
        <v>Average Per Premise1-in-2August Monthly System Peak Day100% Cycling10</v>
      </c>
      <c r="G2776">
        <v>0.77911019999999997</v>
      </c>
      <c r="H2776">
        <v>0.77911019999999997</v>
      </c>
      <c r="I2776">
        <v>74.483699999999999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9073</v>
      </c>
      <c r="P2776" t="s">
        <v>58</v>
      </c>
      <c r="Q2776" t="s">
        <v>60</v>
      </c>
      <c r="R2776" t="s">
        <v>66</v>
      </c>
    </row>
    <row r="2777" spans="1:18" x14ac:dyDescent="0.25">
      <c r="A2777" t="s">
        <v>29</v>
      </c>
      <c r="B2777" t="s">
        <v>36</v>
      </c>
      <c r="C2777" t="s">
        <v>47</v>
      </c>
      <c r="D2777" t="s">
        <v>57</v>
      </c>
      <c r="E2777">
        <v>10</v>
      </c>
      <c r="F2777" t="str">
        <f t="shared" si="43"/>
        <v>Average Per Device1-in-2August Monthly System Peak Day100% Cycling10</v>
      </c>
      <c r="G2777">
        <v>0.63058579999999997</v>
      </c>
      <c r="H2777">
        <v>0.63058579999999997</v>
      </c>
      <c r="I2777">
        <v>74.483699999999999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9073</v>
      </c>
      <c r="P2777" t="s">
        <v>58</v>
      </c>
      <c r="Q2777" t="s">
        <v>60</v>
      </c>
      <c r="R2777" t="s">
        <v>66</v>
      </c>
    </row>
    <row r="2778" spans="1:18" x14ac:dyDescent="0.25">
      <c r="A2778" t="s">
        <v>43</v>
      </c>
      <c r="B2778" t="s">
        <v>36</v>
      </c>
      <c r="C2778" t="s">
        <v>47</v>
      </c>
      <c r="D2778" t="s">
        <v>57</v>
      </c>
      <c r="E2778">
        <v>10</v>
      </c>
      <c r="F2778" t="str">
        <f t="shared" si="43"/>
        <v>Aggregate1-in-2August Monthly System Peak Day100% Cycling10</v>
      </c>
      <c r="G2778">
        <v>7.0688659999999999</v>
      </c>
      <c r="H2778">
        <v>7.068867</v>
      </c>
      <c r="I2778">
        <v>74.483699999999999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9073</v>
      </c>
      <c r="P2778" t="s">
        <v>58</v>
      </c>
      <c r="Q2778" t="s">
        <v>60</v>
      </c>
      <c r="R2778" t="s">
        <v>66</v>
      </c>
    </row>
    <row r="2779" spans="1:18" x14ac:dyDescent="0.25">
      <c r="A2779" t="s">
        <v>30</v>
      </c>
      <c r="B2779" t="s">
        <v>36</v>
      </c>
      <c r="C2779" t="s">
        <v>47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0.23852619999999999</v>
      </c>
      <c r="H2779">
        <v>0.23852619999999999</v>
      </c>
      <c r="I2779">
        <v>74.640600000000006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12598</v>
      </c>
      <c r="P2779" t="s">
        <v>58</v>
      </c>
      <c r="Q2779" t="s">
        <v>60</v>
      </c>
      <c r="R2779" t="s">
        <v>66</v>
      </c>
    </row>
    <row r="2780" spans="1:18" x14ac:dyDescent="0.25">
      <c r="A2780" t="s">
        <v>28</v>
      </c>
      <c r="B2780" t="s">
        <v>36</v>
      </c>
      <c r="C2780" t="s">
        <v>47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0.97597310000000004</v>
      </c>
      <c r="H2780">
        <v>0.97597299999999998</v>
      </c>
      <c r="I2780">
        <v>74.640600000000006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12598</v>
      </c>
      <c r="P2780" t="s">
        <v>58</v>
      </c>
      <c r="Q2780" t="s">
        <v>60</v>
      </c>
      <c r="R2780" t="s">
        <v>66</v>
      </c>
    </row>
    <row r="2781" spans="1:18" x14ac:dyDescent="0.25">
      <c r="A2781" t="s">
        <v>29</v>
      </c>
      <c r="B2781" t="s">
        <v>36</v>
      </c>
      <c r="C2781" t="s">
        <v>47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0.83630170000000004</v>
      </c>
      <c r="H2781">
        <v>0.83630170000000004</v>
      </c>
      <c r="I2781">
        <v>74.640600000000006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12598</v>
      </c>
      <c r="P2781" t="s">
        <v>58</v>
      </c>
      <c r="Q2781" t="s">
        <v>60</v>
      </c>
      <c r="R2781" t="s">
        <v>66</v>
      </c>
    </row>
    <row r="2782" spans="1:18" x14ac:dyDescent="0.25">
      <c r="A2782" t="s">
        <v>43</v>
      </c>
      <c r="B2782" t="s">
        <v>36</v>
      </c>
      <c r="C2782" t="s">
        <v>47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12.295310000000001</v>
      </c>
      <c r="H2782">
        <v>12.295310000000001</v>
      </c>
      <c r="I2782">
        <v>74.640600000000006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12598</v>
      </c>
      <c r="P2782" t="s">
        <v>58</v>
      </c>
      <c r="Q2782" t="s">
        <v>60</v>
      </c>
      <c r="R2782" t="s">
        <v>66</v>
      </c>
    </row>
    <row r="2783" spans="1:18" x14ac:dyDescent="0.25">
      <c r="A2783" t="s">
        <v>30</v>
      </c>
      <c r="B2783" t="s">
        <v>36</v>
      </c>
      <c r="C2783" t="s">
        <v>47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0.2113023</v>
      </c>
      <c r="H2783">
        <v>0.2113023</v>
      </c>
      <c r="I2783">
        <v>74.5749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21671</v>
      </c>
      <c r="P2783" t="s">
        <v>58</v>
      </c>
      <c r="Q2783" t="s">
        <v>60</v>
      </c>
    </row>
    <row r="2784" spans="1:18" x14ac:dyDescent="0.25">
      <c r="A2784" t="s">
        <v>28</v>
      </c>
      <c r="B2784" t="s">
        <v>36</v>
      </c>
      <c r="C2784" t="s">
        <v>47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0.89985360000000003</v>
      </c>
      <c r="H2784">
        <v>0.89985360000000003</v>
      </c>
      <c r="I2784">
        <v>74.5749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21671</v>
      </c>
      <c r="P2784" t="s">
        <v>58</v>
      </c>
      <c r="Q2784" t="s">
        <v>60</v>
      </c>
    </row>
    <row r="2785" spans="1:18" x14ac:dyDescent="0.25">
      <c r="A2785" t="s">
        <v>29</v>
      </c>
      <c r="B2785" t="s">
        <v>36</v>
      </c>
      <c r="C2785" t="s">
        <v>47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0.7525752</v>
      </c>
      <c r="H2785">
        <v>0.7525752</v>
      </c>
      <c r="I2785">
        <v>74.5749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21671</v>
      </c>
      <c r="P2785" t="s">
        <v>58</v>
      </c>
      <c r="Q2785" t="s">
        <v>60</v>
      </c>
    </row>
    <row r="2786" spans="1:18" x14ac:dyDescent="0.25">
      <c r="A2786" t="s">
        <v>43</v>
      </c>
      <c r="B2786" t="s">
        <v>36</v>
      </c>
      <c r="C2786" t="s">
        <v>47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19.500730000000001</v>
      </c>
      <c r="H2786">
        <v>19.500730000000001</v>
      </c>
      <c r="I2786">
        <v>74.5749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21671</v>
      </c>
      <c r="P2786" t="s">
        <v>58</v>
      </c>
      <c r="Q2786" t="s">
        <v>60</v>
      </c>
    </row>
    <row r="2787" spans="1:18" x14ac:dyDescent="0.25">
      <c r="A2787" t="s">
        <v>30</v>
      </c>
      <c r="B2787" t="s">
        <v>36</v>
      </c>
      <c r="C2787" t="s">
        <v>37</v>
      </c>
      <c r="D2787" t="s">
        <v>57</v>
      </c>
      <c r="E2787">
        <v>10</v>
      </c>
      <c r="F2787" t="str">
        <f t="shared" si="43"/>
        <v>Average Per Ton1-in-2August Typical Event Day100% Cycling10</v>
      </c>
      <c r="G2787">
        <v>0.1591446</v>
      </c>
      <c r="H2787">
        <v>0.1591446</v>
      </c>
      <c r="I2787">
        <v>75.189599999999999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9073</v>
      </c>
      <c r="P2787" t="s">
        <v>58</v>
      </c>
      <c r="Q2787" t="s">
        <v>60</v>
      </c>
      <c r="R2787" t="s">
        <v>66</v>
      </c>
    </row>
    <row r="2788" spans="1:18" x14ac:dyDescent="0.25">
      <c r="A2788" t="s">
        <v>28</v>
      </c>
      <c r="B2788" t="s">
        <v>36</v>
      </c>
      <c r="C2788" t="s">
        <v>37</v>
      </c>
      <c r="D2788" t="s">
        <v>57</v>
      </c>
      <c r="E2788">
        <v>10</v>
      </c>
      <c r="F2788" t="str">
        <f t="shared" si="43"/>
        <v>Average Per Premise1-in-2August Typical Event Day100% Cycling10</v>
      </c>
      <c r="G2788">
        <v>0.71462110000000001</v>
      </c>
      <c r="H2788">
        <v>0.71462110000000001</v>
      </c>
      <c r="I2788">
        <v>75.189599999999999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9073</v>
      </c>
      <c r="P2788" t="s">
        <v>58</v>
      </c>
      <c r="Q2788" t="s">
        <v>60</v>
      </c>
      <c r="R2788" t="s">
        <v>66</v>
      </c>
    </row>
    <row r="2789" spans="1:18" x14ac:dyDescent="0.25">
      <c r="A2789" t="s">
        <v>29</v>
      </c>
      <c r="B2789" t="s">
        <v>36</v>
      </c>
      <c r="C2789" t="s">
        <v>37</v>
      </c>
      <c r="D2789" t="s">
        <v>57</v>
      </c>
      <c r="E2789">
        <v>10</v>
      </c>
      <c r="F2789" t="str">
        <f t="shared" si="43"/>
        <v>Average Per Device1-in-2August Typical Event Day100% Cycling10</v>
      </c>
      <c r="G2789">
        <v>0.57839050000000003</v>
      </c>
      <c r="H2789">
        <v>0.57839050000000003</v>
      </c>
      <c r="I2789">
        <v>75.189599999999999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9073</v>
      </c>
      <c r="P2789" t="s">
        <v>58</v>
      </c>
      <c r="Q2789" t="s">
        <v>60</v>
      </c>
      <c r="R2789" t="s">
        <v>66</v>
      </c>
    </row>
    <row r="2790" spans="1:18" x14ac:dyDescent="0.25">
      <c r="A2790" t="s">
        <v>43</v>
      </c>
      <c r="B2790" t="s">
        <v>36</v>
      </c>
      <c r="C2790" t="s">
        <v>37</v>
      </c>
      <c r="D2790" t="s">
        <v>57</v>
      </c>
      <c r="E2790">
        <v>10</v>
      </c>
      <c r="F2790" t="str">
        <f t="shared" si="43"/>
        <v>Aggregate1-in-2August Typical Event Day100% Cycling10</v>
      </c>
      <c r="G2790">
        <v>6.4837569999999998</v>
      </c>
      <c r="H2790">
        <v>6.4837569999999998</v>
      </c>
      <c r="I2790">
        <v>75.189599999999999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9073</v>
      </c>
      <c r="P2790" t="s">
        <v>58</v>
      </c>
      <c r="Q2790" t="s">
        <v>60</v>
      </c>
      <c r="R2790" t="s">
        <v>66</v>
      </c>
    </row>
    <row r="2791" spans="1:18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0.22807269999999999</v>
      </c>
      <c r="H2791">
        <v>0.22807269999999999</v>
      </c>
      <c r="I2791">
        <v>75.752700000000004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12598</v>
      </c>
      <c r="P2791" t="s">
        <v>58</v>
      </c>
      <c r="Q2791" t="s">
        <v>60</v>
      </c>
      <c r="R2791" t="s">
        <v>66</v>
      </c>
    </row>
    <row r="2792" spans="1:18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0.9332009</v>
      </c>
      <c r="H2792">
        <v>0.9332009</v>
      </c>
      <c r="I2792">
        <v>75.752700000000004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12598</v>
      </c>
      <c r="P2792" t="s">
        <v>58</v>
      </c>
      <c r="Q2792" t="s">
        <v>60</v>
      </c>
      <c r="R2792" t="s">
        <v>66</v>
      </c>
    </row>
    <row r="2793" spans="1:18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0.79965070000000005</v>
      </c>
      <c r="H2793">
        <v>0.79965070000000005</v>
      </c>
      <c r="I2793">
        <v>75.752700000000004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12598</v>
      </c>
      <c r="P2793" t="s">
        <v>58</v>
      </c>
      <c r="Q2793" t="s">
        <v>60</v>
      </c>
      <c r="R2793" t="s">
        <v>66</v>
      </c>
    </row>
    <row r="2794" spans="1:18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11.75647</v>
      </c>
      <c r="H2794">
        <v>11.75647</v>
      </c>
      <c r="I2794">
        <v>75.752700000000004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12598</v>
      </c>
      <c r="P2794" t="s">
        <v>58</v>
      </c>
      <c r="Q2794" t="s">
        <v>60</v>
      </c>
      <c r="R2794" t="s">
        <v>66</v>
      </c>
    </row>
    <row r="2795" spans="1:18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0.19921249999999999</v>
      </c>
      <c r="H2795">
        <v>0.19921249999999999</v>
      </c>
      <c r="I2795">
        <v>75.516900000000007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21671</v>
      </c>
      <c r="P2795" t="s">
        <v>58</v>
      </c>
      <c r="Q2795" t="s">
        <v>60</v>
      </c>
    </row>
    <row r="2796" spans="1:18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0.84836809999999996</v>
      </c>
      <c r="H2796">
        <v>0.84836800000000001</v>
      </c>
      <c r="I2796">
        <v>75.516900000000007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21671</v>
      </c>
      <c r="P2796" t="s">
        <v>58</v>
      </c>
      <c r="Q2796" t="s">
        <v>60</v>
      </c>
    </row>
    <row r="2797" spans="1:18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0.70951620000000004</v>
      </c>
      <c r="H2797">
        <v>0.70951620000000004</v>
      </c>
      <c r="I2797">
        <v>75.516900000000007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21671</v>
      </c>
      <c r="P2797" t="s">
        <v>58</v>
      </c>
      <c r="Q2797" t="s">
        <v>60</v>
      </c>
    </row>
    <row r="2798" spans="1:18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18.384979999999999</v>
      </c>
      <c r="H2798">
        <v>18.384979999999999</v>
      </c>
      <c r="I2798">
        <v>75.516900000000007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21671</v>
      </c>
      <c r="P2798" t="s">
        <v>58</v>
      </c>
      <c r="Q2798" t="s">
        <v>60</v>
      </c>
    </row>
    <row r="2799" spans="1:18" x14ac:dyDescent="0.25">
      <c r="A2799" t="s">
        <v>30</v>
      </c>
      <c r="B2799" t="s">
        <v>36</v>
      </c>
      <c r="C2799" t="s">
        <v>48</v>
      </c>
      <c r="D2799" t="s">
        <v>57</v>
      </c>
      <c r="E2799">
        <v>10</v>
      </c>
      <c r="F2799" t="str">
        <f t="shared" si="43"/>
        <v>Average Per Ton1-in-2July Monthly System Peak Day100% Cycling10</v>
      </c>
      <c r="G2799">
        <v>0.15731339999999999</v>
      </c>
      <c r="H2799">
        <v>0.15731339999999999</v>
      </c>
      <c r="I2799">
        <v>76.206299999999999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9073</v>
      </c>
      <c r="P2799" t="s">
        <v>58</v>
      </c>
      <c r="Q2799" t="s">
        <v>60</v>
      </c>
      <c r="R2799" t="s">
        <v>67</v>
      </c>
    </row>
    <row r="2800" spans="1:18" x14ac:dyDescent="0.25">
      <c r="A2800" t="s">
        <v>28</v>
      </c>
      <c r="B2800" t="s">
        <v>36</v>
      </c>
      <c r="C2800" t="s">
        <v>48</v>
      </c>
      <c r="D2800" t="s">
        <v>57</v>
      </c>
      <c r="E2800">
        <v>10</v>
      </c>
      <c r="F2800" t="str">
        <f t="shared" si="43"/>
        <v>Average Per Premise1-in-2July Monthly System Peak Day100% Cycling10</v>
      </c>
      <c r="G2800">
        <v>0.70639830000000003</v>
      </c>
      <c r="H2800">
        <v>0.70639830000000003</v>
      </c>
      <c r="I2800">
        <v>76.206299999999999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9073</v>
      </c>
      <c r="P2800" t="s">
        <v>58</v>
      </c>
      <c r="Q2800" t="s">
        <v>60</v>
      </c>
      <c r="R2800" t="s">
        <v>67</v>
      </c>
    </row>
    <row r="2801" spans="1:18" x14ac:dyDescent="0.25">
      <c r="A2801" t="s">
        <v>29</v>
      </c>
      <c r="B2801" t="s">
        <v>36</v>
      </c>
      <c r="C2801" t="s">
        <v>48</v>
      </c>
      <c r="D2801" t="s">
        <v>57</v>
      </c>
      <c r="E2801">
        <v>10</v>
      </c>
      <c r="F2801" t="str">
        <f t="shared" si="43"/>
        <v>Average Per Device1-in-2July Monthly System Peak Day100% Cycling10</v>
      </c>
      <c r="G2801">
        <v>0.5717352</v>
      </c>
      <c r="H2801">
        <v>0.5717352</v>
      </c>
      <c r="I2801">
        <v>76.206299999999999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9073</v>
      </c>
      <c r="P2801" t="s">
        <v>58</v>
      </c>
      <c r="Q2801" t="s">
        <v>60</v>
      </c>
      <c r="R2801" t="s">
        <v>67</v>
      </c>
    </row>
    <row r="2802" spans="1:18" x14ac:dyDescent="0.25">
      <c r="A2802" t="s">
        <v>43</v>
      </c>
      <c r="B2802" t="s">
        <v>36</v>
      </c>
      <c r="C2802" t="s">
        <v>48</v>
      </c>
      <c r="D2802" t="s">
        <v>57</v>
      </c>
      <c r="E2802">
        <v>10</v>
      </c>
      <c r="F2802" t="str">
        <f t="shared" si="43"/>
        <v>Aggregate1-in-2July Monthly System Peak Day100% Cycling10</v>
      </c>
      <c r="G2802">
        <v>6.4091519999999997</v>
      </c>
      <c r="H2802">
        <v>6.4091519999999997</v>
      </c>
      <c r="I2802">
        <v>76.206299999999999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9073</v>
      </c>
      <c r="P2802" t="s">
        <v>58</v>
      </c>
      <c r="Q2802" t="s">
        <v>60</v>
      </c>
      <c r="R2802" t="s">
        <v>67</v>
      </c>
    </row>
    <row r="2803" spans="1:18" x14ac:dyDescent="0.25">
      <c r="A2803" t="s">
        <v>30</v>
      </c>
      <c r="B2803" t="s">
        <v>36</v>
      </c>
      <c r="C2803" t="s">
        <v>48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0.22722539999999999</v>
      </c>
      <c r="H2803">
        <v>0.22722539999999999</v>
      </c>
      <c r="I2803">
        <v>76.971900000000005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12598</v>
      </c>
      <c r="P2803" t="s">
        <v>58</v>
      </c>
      <c r="Q2803" t="s">
        <v>60</v>
      </c>
      <c r="R2803" t="s">
        <v>67</v>
      </c>
    </row>
    <row r="2804" spans="1:18" x14ac:dyDescent="0.25">
      <c r="A2804" t="s">
        <v>28</v>
      </c>
      <c r="B2804" t="s">
        <v>36</v>
      </c>
      <c r="C2804" t="s">
        <v>48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0.92973380000000005</v>
      </c>
      <c r="H2804">
        <v>0.9297339</v>
      </c>
      <c r="I2804">
        <v>76.971900000000005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12598</v>
      </c>
      <c r="P2804" t="s">
        <v>58</v>
      </c>
      <c r="Q2804" t="s">
        <v>60</v>
      </c>
      <c r="R2804" t="s">
        <v>67</v>
      </c>
    </row>
    <row r="2805" spans="1:18" x14ac:dyDescent="0.25">
      <c r="A2805" t="s">
        <v>29</v>
      </c>
      <c r="B2805" t="s">
        <v>36</v>
      </c>
      <c r="C2805" t="s">
        <v>48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0.79667980000000005</v>
      </c>
      <c r="H2805">
        <v>0.79667980000000005</v>
      </c>
      <c r="I2805">
        <v>76.971900000000005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12598</v>
      </c>
      <c r="P2805" t="s">
        <v>58</v>
      </c>
      <c r="Q2805" t="s">
        <v>60</v>
      </c>
      <c r="R2805" t="s">
        <v>67</v>
      </c>
    </row>
    <row r="2806" spans="1:18" x14ac:dyDescent="0.25">
      <c r="A2806" t="s">
        <v>43</v>
      </c>
      <c r="B2806" t="s">
        <v>36</v>
      </c>
      <c r="C2806" t="s">
        <v>48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11.71279</v>
      </c>
      <c r="H2806">
        <v>11.71279</v>
      </c>
      <c r="I2806">
        <v>76.971900000000005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12598</v>
      </c>
      <c r="P2806" t="s">
        <v>58</v>
      </c>
      <c r="Q2806" t="s">
        <v>60</v>
      </c>
      <c r="R2806" t="s">
        <v>67</v>
      </c>
    </row>
    <row r="2807" spans="1:18" x14ac:dyDescent="0.25">
      <c r="A2807" t="s">
        <v>30</v>
      </c>
      <c r="B2807" t="s">
        <v>36</v>
      </c>
      <c r="C2807" t="s">
        <v>48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0.1979532</v>
      </c>
      <c r="H2807">
        <v>0.1979532</v>
      </c>
      <c r="I2807">
        <v>76.651399999999995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21671</v>
      </c>
      <c r="P2807" t="s">
        <v>58</v>
      </c>
      <c r="Q2807" t="s">
        <v>60</v>
      </c>
    </row>
    <row r="2808" spans="1:18" x14ac:dyDescent="0.25">
      <c r="A2808" t="s">
        <v>28</v>
      </c>
      <c r="B2808" t="s">
        <v>36</v>
      </c>
      <c r="C2808" t="s">
        <v>48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0.84300520000000001</v>
      </c>
      <c r="H2808">
        <v>0.84300520000000001</v>
      </c>
      <c r="I2808">
        <v>76.651399999999995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21671</v>
      </c>
      <c r="P2808" t="s">
        <v>58</v>
      </c>
      <c r="Q2808" t="s">
        <v>60</v>
      </c>
    </row>
    <row r="2809" spans="1:18" x14ac:dyDescent="0.25">
      <c r="A2809" t="s">
        <v>29</v>
      </c>
      <c r="B2809" t="s">
        <v>36</v>
      </c>
      <c r="C2809" t="s">
        <v>48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0.70503110000000002</v>
      </c>
      <c r="H2809">
        <v>0.70503110000000002</v>
      </c>
      <c r="I2809">
        <v>76.651399999999995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21671</v>
      </c>
      <c r="P2809" t="s">
        <v>58</v>
      </c>
      <c r="Q2809" t="s">
        <v>60</v>
      </c>
    </row>
    <row r="2810" spans="1:18" x14ac:dyDescent="0.25">
      <c r="A2810" t="s">
        <v>43</v>
      </c>
      <c r="B2810" t="s">
        <v>36</v>
      </c>
      <c r="C2810" t="s">
        <v>48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18.26877</v>
      </c>
      <c r="H2810">
        <v>18.26877</v>
      </c>
      <c r="I2810">
        <v>76.651399999999995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21671</v>
      </c>
      <c r="P2810" t="s">
        <v>58</v>
      </c>
      <c r="Q2810" t="s">
        <v>60</v>
      </c>
    </row>
    <row r="2811" spans="1:18" x14ac:dyDescent="0.25">
      <c r="A2811" t="s">
        <v>30</v>
      </c>
      <c r="B2811" t="s">
        <v>36</v>
      </c>
      <c r="C2811" t="s">
        <v>49</v>
      </c>
      <c r="D2811" t="s">
        <v>57</v>
      </c>
      <c r="E2811">
        <v>10</v>
      </c>
      <c r="F2811" t="str">
        <f t="shared" si="43"/>
        <v>Average Per Ton1-in-2June Monthly System Peak Day100% Cycling10</v>
      </c>
      <c r="G2811">
        <v>0.12560579999999999</v>
      </c>
      <c r="H2811">
        <v>0.12560579999999999</v>
      </c>
      <c r="I2811">
        <v>70.0107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9073</v>
      </c>
      <c r="P2811" t="s">
        <v>58</v>
      </c>
      <c r="Q2811" t="s">
        <v>60</v>
      </c>
      <c r="R2811" t="s">
        <v>68</v>
      </c>
    </row>
    <row r="2812" spans="1:18" x14ac:dyDescent="0.25">
      <c r="A2812" t="s">
        <v>28</v>
      </c>
      <c r="B2812" t="s">
        <v>36</v>
      </c>
      <c r="C2812" t="s">
        <v>49</v>
      </c>
      <c r="D2812" t="s">
        <v>57</v>
      </c>
      <c r="E2812">
        <v>10</v>
      </c>
      <c r="F2812" t="str">
        <f t="shared" si="43"/>
        <v>Average Per Premise1-in-2June Monthly System Peak Day100% Cycling10</v>
      </c>
      <c r="G2812">
        <v>0.56401889999999999</v>
      </c>
      <c r="H2812">
        <v>0.56401889999999999</v>
      </c>
      <c r="I2812">
        <v>70.0107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9073</v>
      </c>
      <c r="P2812" t="s">
        <v>58</v>
      </c>
      <c r="Q2812" t="s">
        <v>60</v>
      </c>
      <c r="R2812" t="s">
        <v>68</v>
      </c>
    </row>
    <row r="2813" spans="1:18" x14ac:dyDescent="0.25">
      <c r="A2813" t="s">
        <v>29</v>
      </c>
      <c r="B2813" t="s">
        <v>36</v>
      </c>
      <c r="C2813" t="s">
        <v>49</v>
      </c>
      <c r="D2813" t="s">
        <v>57</v>
      </c>
      <c r="E2813">
        <v>10</v>
      </c>
      <c r="F2813" t="str">
        <f t="shared" si="43"/>
        <v>Average Per Device1-in-2June Monthly System Peak Day100% Cycling10</v>
      </c>
      <c r="G2813">
        <v>0.45649810000000002</v>
      </c>
      <c r="H2813">
        <v>0.45649810000000002</v>
      </c>
      <c r="I2813">
        <v>70.0107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9073</v>
      </c>
      <c r="P2813" t="s">
        <v>58</v>
      </c>
      <c r="Q2813" t="s">
        <v>60</v>
      </c>
      <c r="R2813" t="s">
        <v>68</v>
      </c>
    </row>
    <row r="2814" spans="1:18" x14ac:dyDescent="0.25">
      <c r="A2814" t="s">
        <v>43</v>
      </c>
      <c r="B2814" t="s">
        <v>36</v>
      </c>
      <c r="C2814" t="s">
        <v>49</v>
      </c>
      <c r="D2814" t="s">
        <v>57</v>
      </c>
      <c r="E2814">
        <v>10</v>
      </c>
      <c r="F2814" t="str">
        <f t="shared" si="43"/>
        <v>Aggregate1-in-2June Monthly System Peak Day100% Cycling10</v>
      </c>
      <c r="G2814">
        <v>5.117343</v>
      </c>
      <c r="H2814">
        <v>5.117343</v>
      </c>
      <c r="I2814">
        <v>70.0107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9073</v>
      </c>
      <c r="P2814" t="s">
        <v>58</v>
      </c>
      <c r="Q2814" t="s">
        <v>60</v>
      </c>
      <c r="R2814" t="s">
        <v>68</v>
      </c>
    </row>
    <row r="2815" spans="1:18" x14ac:dyDescent="0.25">
      <c r="A2815" t="s">
        <v>30</v>
      </c>
      <c r="B2815" t="s">
        <v>36</v>
      </c>
      <c r="C2815" t="s">
        <v>49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0.20159089999999999</v>
      </c>
      <c r="H2815">
        <v>0.20159089999999999</v>
      </c>
      <c r="I2815">
        <v>70.377399999999994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12598</v>
      </c>
      <c r="P2815" t="s">
        <v>58</v>
      </c>
      <c r="Q2815" t="s">
        <v>60</v>
      </c>
      <c r="R2815" t="s">
        <v>68</v>
      </c>
    </row>
    <row r="2816" spans="1:18" x14ac:dyDescent="0.25">
      <c r="A2816" t="s">
        <v>28</v>
      </c>
      <c r="B2816" t="s">
        <v>36</v>
      </c>
      <c r="C2816" t="s">
        <v>49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0.82484570000000001</v>
      </c>
      <c r="H2816">
        <v>0.82484570000000001</v>
      </c>
      <c r="I2816">
        <v>70.377399999999994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12598</v>
      </c>
      <c r="P2816" t="s">
        <v>58</v>
      </c>
      <c r="Q2816" t="s">
        <v>60</v>
      </c>
      <c r="R2816" t="s">
        <v>68</v>
      </c>
    </row>
    <row r="2817" spans="1:18" x14ac:dyDescent="0.25">
      <c r="A2817" t="s">
        <v>29</v>
      </c>
      <c r="B2817" t="s">
        <v>36</v>
      </c>
      <c r="C2817" t="s">
        <v>49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0.70680220000000005</v>
      </c>
      <c r="H2817">
        <v>0.70680220000000005</v>
      </c>
      <c r="I2817">
        <v>70.377399999999994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12598</v>
      </c>
      <c r="P2817" t="s">
        <v>58</v>
      </c>
      <c r="Q2817" t="s">
        <v>60</v>
      </c>
      <c r="R2817" t="s">
        <v>68</v>
      </c>
    </row>
    <row r="2818" spans="1:18" x14ac:dyDescent="0.25">
      <c r="A2818" t="s">
        <v>43</v>
      </c>
      <c r="B2818" t="s">
        <v>36</v>
      </c>
      <c r="C2818" t="s">
        <v>49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10.39141</v>
      </c>
      <c r="H2818">
        <v>10.39141</v>
      </c>
      <c r="I2818">
        <v>70.377399999999994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12598</v>
      </c>
      <c r="P2818" t="s">
        <v>58</v>
      </c>
      <c r="Q2818" t="s">
        <v>60</v>
      </c>
      <c r="R2818" t="s">
        <v>68</v>
      </c>
    </row>
    <row r="2819" spans="1:18" x14ac:dyDescent="0.25">
      <c r="A2819" t="s">
        <v>30</v>
      </c>
      <c r="B2819" t="s">
        <v>36</v>
      </c>
      <c r="C2819" t="s">
        <v>49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0.16977590000000001</v>
      </c>
      <c r="H2819">
        <v>0.16977590000000001</v>
      </c>
      <c r="I2819">
        <v>70.2239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21671</v>
      </c>
      <c r="P2819" t="s">
        <v>58</v>
      </c>
      <c r="Q2819" t="s">
        <v>60</v>
      </c>
    </row>
    <row r="2820" spans="1:18" x14ac:dyDescent="0.25">
      <c r="A2820" t="s">
        <v>28</v>
      </c>
      <c r="B2820" t="s">
        <v>36</v>
      </c>
      <c r="C2820" t="s">
        <v>49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0.72300920000000002</v>
      </c>
      <c r="H2820">
        <v>0.72300909999999996</v>
      </c>
      <c r="I2820">
        <v>70.2239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21671</v>
      </c>
      <c r="P2820" t="s">
        <v>58</v>
      </c>
      <c r="Q2820" t="s">
        <v>60</v>
      </c>
    </row>
    <row r="2821" spans="1:18" x14ac:dyDescent="0.25">
      <c r="A2821" t="s">
        <v>29</v>
      </c>
      <c r="B2821" t="s">
        <v>36</v>
      </c>
      <c r="C2821" t="s">
        <v>49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0.60467470000000001</v>
      </c>
      <c r="H2821">
        <v>0.60467470000000001</v>
      </c>
      <c r="I2821">
        <v>70.2239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21671</v>
      </c>
      <c r="P2821" t="s">
        <v>58</v>
      </c>
      <c r="Q2821" t="s">
        <v>60</v>
      </c>
    </row>
    <row r="2822" spans="1:18" x14ac:dyDescent="0.25">
      <c r="A2822" t="s">
        <v>43</v>
      </c>
      <c r="B2822" t="s">
        <v>36</v>
      </c>
      <c r="C2822" t="s">
        <v>49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15.668329999999999</v>
      </c>
      <c r="H2822">
        <v>15.668329999999999</v>
      </c>
      <c r="I2822">
        <v>70.2239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21671</v>
      </c>
      <c r="P2822" t="s">
        <v>58</v>
      </c>
      <c r="Q2822" t="s">
        <v>60</v>
      </c>
    </row>
    <row r="2823" spans="1:18" x14ac:dyDescent="0.25">
      <c r="A2823" t="s">
        <v>30</v>
      </c>
      <c r="B2823" t="s">
        <v>36</v>
      </c>
      <c r="C2823" t="s">
        <v>50</v>
      </c>
      <c r="D2823" t="s">
        <v>57</v>
      </c>
      <c r="E2823">
        <v>10</v>
      </c>
      <c r="F2823" t="str">
        <f t="shared" si="44"/>
        <v>Average Per Ton1-in-2May Monthly System Peak Day100% Cycling10</v>
      </c>
      <c r="G2823">
        <v>0.1260415</v>
      </c>
      <c r="H2823">
        <v>0.1260415</v>
      </c>
      <c r="I2823">
        <v>73.402600000000007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9073</v>
      </c>
      <c r="P2823" t="s">
        <v>58</v>
      </c>
      <c r="Q2823" t="s">
        <v>60</v>
      </c>
      <c r="R2823" t="s">
        <v>69</v>
      </c>
    </row>
    <row r="2824" spans="1:18" x14ac:dyDescent="0.25">
      <c r="A2824" t="s">
        <v>28</v>
      </c>
      <c r="B2824" t="s">
        <v>36</v>
      </c>
      <c r="C2824" t="s">
        <v>50</v>
      </c>
      <c r="D2824" t="s">
        <v>57</v>
      </c>
      <c r="E2824">
        <v>10</v>
      </c>
      <c r="F2824" t="str">
        <f t="shared" si="44"/>
        <v>Average Per Premise1-in-2May Monthly System Peak Day100% Cycling10</v>
      </c>
      <c r="G2824">
        <v>0.56597529999999996</v>
      </c>
      <c r="H2824">
        <v>0.56597520000000001</v>
      </c>
      <c r="I2824">
        <v>73.402600000000007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9073</v>
      </c>
      <c r="P2824" t="s">
        <v>58</v>
      </c>
      <c r="Q2824" t="s">
        <v>60</v>
      </c>
      <c r="R2824" t="s">
        <v>69</v>
      </c>
    </row>
    <row r="2825" spans="1:18" x14ac:dyDescent="0.25">
      <c r="A2825" t="s">
        <v>29</v>
      </c>
      <c r="B2825" t="s">
        <v>36</v>
      </c>
      <c r="C2825" t="s">
        <v>50</v>
      </c>
      <c r="D2825" t="s">
        <v>57</v>
      </c>
      <c r="E2825">
        <v>10</v>
      </c>
      <c r="F2825" t="str">
        <f t="shared" si="44"/>
        <v>Average Per Device1-in-2May Monthly System Peak Day100% Cycling10</v>
      </c>
      <c r="G2825">
        <v>0.45808149999999997</v>
      </c>
      <c r="H2825">
        <v>0.45808149999999997</v>
      </c>
      <c r="I2825">
        <v>73.402600000000007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9073</v>
      </c>
      <c r="P2825" t="s">
        <v>58</v>
      </c>
      <c r="Q2825" t="s">
        <v>60</v>
      </c>
      <c r="R2825" t="s">
        <v>69</v>
      </c>
    </row>
    <row r="2826" spans="1:18" x14ac:dyDescent="0.25">
      <c r="A2826" t="s">
        <v>43</v>
      </c>
      <c r="B2826" t="s">
        <v>36</v>
      </c>
      <c r="C2826" t="s">
        <v>50</v>
      </c>
      <c r="D2826" t="s">
        <v>57</v>
      </c>
      <c r="E2826">
        <v>10</v>
      </c>
      <c r="F2826" t="str">
        <f t="shared" si="44"/>
        <v>Aggregate1-in-2May Monthly System Peak Day100% Cycling10</v>
      </c>
      <c r="G2826">
        <v>5.1350930000000004</v>
      </c>
      <c r="H2826">
        <v>5.1350930000000004</v>
      </c>
      <c r="I2826">
        <v>73.402600000000007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9073</v>
      </c>
      <c r="P2826" t="s">
        <v>58</v>
      </c>
      <c r="Q2826" t="s">
        <v>60</v>
      </c>
      <c r="R2826" t="s">
        <v>69</v>
      </c>
    </row>
    <row r="2827" spans="1:18" x14ac:dyDescent="0.25">
      <c r="A2827" t="s">
        <v>30</v>
      </c>
      <c r="B2827" t="s">
        <v>36</v>
      </c>
      <c r="C2827" t="s">
        <v>50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0.2027407</v>
      </c>
      <c r="H2827">
        <v>0.2027407</v>
      </c>
      <c r="I2827">
        <v>74.194800000000001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12598</v>
      </c>
      <c r="P2827" t="s">
        <v>58</v>
      </c>
      <c r="Q2827" t="s">
        <v>60</v>
      </c>
      <c r="R2827" t="s">
        <v>69</v>
      </c>
    </row>
    <row r="2828" spans="1:18" x14ac:dyDescent="0.25">
      <c r="A2828" t="s">
        <v>28</v>
      </c>
      <c r="B2828" t="s">
        <v>36</v>
      </c>
      <c r="C2828" t="s">
        <v>50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0.82955020000000002</v>
      </c>
      <c r="H2828">
        <v>0.82955020000000002</v>
      </c>
      <c r="I2828">
        <v>74.194800000000001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12598</v>
      </c>
      <c r="P2828" t="s">
        <v>58</v>
      </c>
      <c r="Q2828" t="s">
        <v>60</v>
      </c>
      <c r="R2828" t="s">
        <v>69</v>
      </c>
    </row>
    <row r="2829" spans="1:18" x14ac:dyDescent="0.25">
      <c r="A2829" t="s">
        <v>29</v>
      </c>
      <c r="B2829" t="s">
        <v>36</v>
      </c>
      <c r="C2829" t="s">
        <v>50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0.71083339999999995</v>
      </c>
      <c r="H2829">
        <v>0.71083339999999995</v>
      </c>
      <c r="I2829">
        <v>74.194800000000001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12598</v>
      </c>
      <c r="P2829" t="s">
        <v>58</v>
      </c>
      <c r="Q2829" t="s">
        <v>60</v>
      </c>
      <c r="R2829" t="s">
        <v>69</v>
      </c>
    </row>
    <row r="2830" spans="1:18" x14ac:dyDescent="0.25">
      <c r="A2830" t="s">
        <v>43</v>
      </c>
      <c r="B2830" t="s">
        <v>36</v>
      </c>
      <c r="C2830" t="s">
        <v>50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10.450670000000001</v>
      </c>
      <c r="H2830">
        <v>10.450670000000001</v>
      </c>
      <c r="I2830">
        <v>74.194800000000001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12598</v>
      </c>
      <c r="P2830" t="s">
        <v>58</v>
      </c>
      <c r="Q2830" t="s">
        <v>60</v>
      </c>
      <c r="R2830" t="s">
        <v>69</v>
      </c>
    </row>
    <row r="2831" spans="1:18" x14ac:dyDescent="0.25">
      <c r="A2831" t="s">
        <v>30</v>
      </c>
      <c r="B2831" t="s">
        <v>36</v>
      </c>
      <c r="C2831" t="s">
        <v>50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0.17062669999999999</v>
      </c>
      <c r="H2831">
        <v>0.17062669999999999</v>
      </c>
      <c r="I2831">
        <v>73.863100000000003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21671</v>
      </c>
      <c r="P2831" t="s">
        <v>58</v>
      </c>
      <c r="Q2831" t="s">
        <v>60</v>
      </c>
    </row>
    <row r="2832" spans="1:18" x14ac:dyDescent="0.25">
      <c r="A2832" t="s">
        <v>28</v>
      </c>
      <c r="B2832" t="s">
        <v>36</v>
      </c>
      <c r="C2832" t="s">
        <v>50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0.72663230000000001</v>
      </c>
      <c r="H2832">
        <v>0.72663230000000001</v>
      </c>
      <c r="I2832">
        <v>73.863100000000003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21671</v>
      </c>
      <c r="P2832" t="s">
        <v>58</v>
      </c>
      <c r="Q2832" t="s">
        <v>60</v>
      </c>
    </row>
    <row r="2833" spans="1:18" x14ac:dyDescent="0.25">
      <c r="A2833" t="s">
        <v>29</v>
      </c>
      <c r="B2833" t="s">
        <v>36</v>
      </c>
      <c r="C2833" t="s">
        <v>50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0.60770489999999999</v>
      </c>
      <c r="H2833">
        <v>0.60770489999999999</v>
      </c>
      <c r="I2833">
        <v>73.863100000000003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21671</v>
      </c>
      <c r="P2833" t="s">
        <v>58</v>
      </c>
      <c r="Q2833" t="s">
        <v>60</v>
      </c>
    </row>
    <row r="2834" spans="1:18" x14ac:dyDescent="0.25">
      <c r="A2834" t="s">
        <v>43</v>
      </c>
      <c r="B2834" t="s">
        <v>36</v>
      </c>
      <c r="C2834" t="s">
        <v>50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15.74685</v>
      </c>
      <c r="H2834">
        <v>15.74685</v>
      </c>
      <c r="I2834">
        <v>73.863100000000003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21671</v>
      </c>
      <c r="P2834" t="s">
        <v>58</v>
      </c>
      <c r="Q2834" t="s">
        <v>60</v>
      </c>
    </row>
    <row r="2835" spans="1:18" x14ac:dyDescent="0.25">
      <c r="A2835" t="s">
        <v>30</v>
      </c>
      <c r="B2835" t="s">
        <v>36</v>
      </c>
      <c r="C2835" t="s">
        <v>51</v>
      </c>
      <c r="D2835" t="s">
        <v>57</v>
      </c>
      <c r="E2835">
        <v>10</v>
      </c>
      <c r="F2835" t="str">
        <f t="shared" si="44"/>
        <v>Average Per Ton1-in-2October Monthly System Peak Day100% Cycling10</v>
      </c>
      <c r="G2835">
        <v>0.14772650000000001</v>
      </c>
      <c r="H2835">
        <v>0.14772650000000001</v>
      </c>
      <c r="I2835">
        <v>73.990799999999993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9073</v>
      </c>
      <c r="P2835" t="s">
        <v>58</v>
      </c>
      <c r="Q2835" t="s">
        <v>60</v>
      </c>
      <c r="R2835" t="s">
        <v>70</v>
      </c>
    </row>
    <row r="2836" spans="1:18" x14ac:dyDescent="0.25">
      <c r="A2836" t="s">
        <v>28</v>
      </c>
      <c r="B2836" t="s">
        <v>36</v>
      </c>
      <c r="C2836" t="s">
        <v>51</v>
      </c>
      <c r="D2836" t="s">
        <v>57</v>
      </c>
      <c r="E2836">
        <v>10</v>
      </c>
      <c r="F2836" t="str">
        <f t="shared" si="44"/>
        <v>Average Per Premise1-in-2October Monthly System Peak Day100% Cycling10</v>
      </c>
      <c r="G2836">
        <v>0.66334930000000003</v>
      </c>
      <c r="H2836">
        <v>0.66334930000000003</v>
      </c>
      <c r="I2836">
        <v>73.990799999999993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9073</v>
      </c>
      <c r="P2836" t="s">
        <v>58</v>
      </c>
      <c r="Q2836" t="s">
        <v>60</v>
      </c>
      <c r="R2836" t="s">
        <v>70</v>
      </c>
    </row>
    <row r="2837" spans="1:18" x14ac:dyDescent="0.25">
      <c r="A2837" t="s">
        <v>29</v>
      </c>
      <c r="B2837" t="s">
        <v>36</v>
      </c>
      <c r="C2837" t="s">
        <v>51</v>
      </c>
      <c r="D2837" t="s">
        <v>57</v>
      </c>
      <c r="E2837">
        <v>10</v>
      </c>
      <c r="F2837" t="str">
        <f t="shared" si="44"/>
        <v>Average Per Device1-in-2October Monthly System Peak Day100% Cycling10</v>
      </c>
      <c r="G2837">
        <v>0.53689279999999995</v>
      </c>
      <c r="H2837">
        <v>0.53689279999999995</v>
      </c>
      <c r="I2837">
        <v>73.990799999999993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9073</v>
      </c>
      <c r="P2837" t="s">
        <v>58</v>
      </c>
      <c r="Q2837" t="s">
        <v>60</v>
      </c>
      <c r="R2837" t="s">
        <v>70</v>
      </c>
    </row>
    <row r="2838" spans="1:18" x14ac:dyDescent="0.25">
      <c r="A2838" t="s">
        <v>43</v>
      </c>
      <c r="B2838" t="s">
        <v>36</v>
      </c>
      <c r="C2838" t="s">
        <v>51</v>
      </c>
      <c r="D2838" t="s">
        <v>57</v>
      </c>
      <c r="E2838">
        <v>10</v>
      </c>
      <c r="F2838" t="str">
        <f t="shared" si="44"/>
        <v>Aggregate1-in-2October Monthly System Peak Day100% Cycling10</v>
      </c>
      <c r="G2838">
        <v>6.0185680000000001</v>
      </c>
      <c r="H2838">
        <v>6.0185680000000001</v>
      </c>
      <c r="I2838">
        <v>73.990799999999993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9073</v>
      </c>
      <c r="P2838" t="s">
        <v>58</v>
      </c>
      <c r="Q2838" t="s">
        <v>60</v>
      </c>
      <c r="R2838" t="s">
        <v>70</v>
      </c>
    </row>
    <row r="2839" spans="1:18" x14ac:dyDescent="0.25">
      <c r="A2839" t="s">
        <v>30</v>
      </c>
      <c r="B2839" t="s">
        <v>36</v>
      </c>
      <c r="C2839" t="s">
        <v>51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0.21934909999999999</v>
      </c>
      <c r="H2839">
        <v>0.21934909999999999</v>
      </c>
      <c r="I2839">
        <v>74.615300000000005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12598</v>
      </c>
      <c r="P2839" t="s">
        <v>58</v>
      </c>
      <c r="Q2839" t="s">
        <v>60</v>
      </c>
      <c r="R2839" t="s">
        <v>70</v>
      </c>
    </row>
    <row r="2840" spans="1:18" x14ac:dyDescent="0.25">
      <c r="A2840" t="s">
        <v>28</v>
      </c>
      <c r="B2840" t="s">
        <v>36</v>
      </c>
      <c r="C2840" t="s">
        <v>51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0.89750669999999999</v>
      </c>
      <c r="H2840">
        <v>0.89750669999999999</v>
      </c>
      <c r="I2840">
        <v>74.615300000000005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12598</v>
      </c>
      <c r="P2840" t="s">
        <v>58</v>
      </c>
      <c r="Q2840" t="s">
        <v>60</v>
      </c>
      <c r="R2840" t="s">
        <v>70</v>
      </c>
    </row>
    <row r="2841" spans="1:18" x14ac:dyDescent="0.25">
      <c r="A2841" t="s">
        <v>29</v>
      </c>
      <c r="B2841" t="s">
        <v>36</v>
      </c>
      <c r="C2841" t="s">
        <v>51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0.76906470000000005</v>
      </c>
      <c r="H2841">
        <v>0.76906470000000005</v>
      </c>
      <c r="I2841">
        <v>74.615300000000005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12598</v>
      </c>
      <c r="P2841" t="s">
        <v>58</v>
      </c>
      <c r="Q2841" t="s">
        <v>60</v>
      </c>
      <c r="R2841" t="s">
        <v>70</v>
      </c>
    </row>
    <row r="2842" spans="1:18" x14ac:dyDescent="0.25">
      <c r="A2842" t="s">
        <v>43</v>
      </c>
      <c r="B2842" t="s">
        <v>36</v>
      </c>
      <c r="C2842" t="s">
        <v>51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11.306789999999999</v>
      </c>
      <c r="H2842">
        <v>11.306789999999999</v>
      </c>
      <c r="I2842">
        <v>74.615300000000005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12598</v>
      </c>
      <c r="P2842" t="s">
        <v>58</v>
      </c>
      <c r="Q2842" t="s">
        <v>60</v>
      </c>
      <c r="R2842" t="s">
        <v>70</v>
      </c>
    </row>
    <row r="2843" spans="1:18" x14ac:dyDescent="0.25">
      <c r="A2843" t="s">
        <v>30</v>
      </c>
      <c r="B2843" t="s">
        <v>36</v>
      </c>
      <c r="C2843" t="s">
        <v>51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0.18936069999999999</v>
      </c>
      <c r="H2843">
        <v>0.18936069999999999</v>
      </c>
      <c r="I2843">
        <v>74.353800000000007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21671</v>
      </c>
      <c r="P2843" t="s">
        <v>58</v>
      </c>
      <c r="Q2843" t="s">
        <v>60</v>
      </c>
    </row>
    <row r="2844" spans="1:18" x14ac:dyDescent="0.25">
      <c r="A2844" t="s">
        <v>28</v>
      </c>
      <c r="B2844" t="s">
        <v>36</v>
      </c>
      <c r="C2844" t="s">
        <v>51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0.80641309999999999</v>
      </c>
      <c r="H2844">
        <v>0.80641309999999999</v>
      </c>
      <c r="I2844">
        <v>74.353800000000007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21671</v>
      </c>
      <c r="P2844" t="s">
        <v>58</v>
      </c>
      <c r="Q2844" t="s">
        <v>60</v>
      </c>
    </row>
    <row r="2845" spans="1:18" x14ac:dyDescent="0.25">
      <c r="A2845" t="s">
        <v>29</v>
      </c>
      <c r="B2845" t="s">
        <v>36</v>
      </c>
      <c r="C2845" t="s">
        <v>51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0.67442800000000003</v>
      </c>
      <c r="H2845">
        <v>0.67442800000000003</v>
      </c>
      <c r="I2845">
        <v>74.353800000000007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21671</v>
      </c>
      <c r="P2845" t="s">
        <v>58</v>
      </c>
      <c r="Q2845" t="s">
        <v>60</v>
      </c>
    </row>
    <row r="2846" spans="1:18" x14ac:dyDescent="0.25">
      <c r="A2846" t="s">
        <v>43</v>
      </c>
      <c r="B2846" t="s">
        <v>36</v>
      </c>
      <c r="C2846" t="s">
        <v>51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17.47578</v>
      </c>
      <c r="H2846">
        <v>17.47578</v>
      </c>
      <c r="I2846">
        <v>74.353800000000007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21671</v>
      </c>
      <c r="P2846" t="s">
        <v>58</v>
      </c>
      <c r="Q2846" t="s">
        <v>60</v>
      </c>
    </row>
    <row r="2847" spans="1:18" x14ac:dyDescent="0.25">
      <c r="A2847" t="s">
        <v>30</v>
      </c>
      <c r="B2847" t="s">
        <v>36</v>
      </c>
      <c r="C2847" t="s">
        <v>52</v>
      </c>
      <c r="D2847" t="s">
        <v>57</v>
      </c>
      <c r="E2847">
        <v>10</v>
      </c>
      <c r="F2847" t="str">
        <f t="shared" si="44"/>
        <v>Average Per Ton1-in-2September Monthly System Peak Day100% Cycling10</v>
      </c>
      <c r="G2847">
        <v>0.18015310000000001</v>
      </c>
      <c r="H2847">
        <v>0.18015310000000001</v>
      </c>
      <c r="I2847">
        <v>80.057500000000005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9073</v>
      </c>
      <c r="P2847" t="s">
        <v>58</v>
      </c>
      <c r="Q2847" t="s">
        <v>60</v>
      </c>
      <c r="R2847" t="s">
        <v>71</v>
      </c>
    </row>
    <row r="2848" spans="1:18" x14ac:dyDescent="0.25">
      <c r="A2848" t="s">
        <v>28</v>
      </c>
      <c r="B2848" t="s">
        <v>36</v>
      </c>
      <c r="C2848" t="s">
        <v>52</v>
      </c>
      <c r="D2848" t="s">
        <v>57</v>
      </c>
      <c r="E2848">
        <v>10</v>
      </c>
      <c r="F2848" t="str">
        <f t="shared" si="44"/>
        <v>Average Per Premise1-in-2September Monthly System Peak Day100% Cycling10</v>
      </c>
      <c r="G2848">
        <v>0.80895729999999999</v>
      </c>
      <c r="H2848">
        <v>0.80895729999999999</v>
      </c>
      <c r="I2848">
        <v>80.057500000000005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9073</v>
      </c>
      <c r="P2848" t="s">
        <v>58</v>
      </c>
      <c r="Q2848" t="s">
        <v>60</v>
      </c>
      <c r="R2848" t="s">
        <v>71</v>
      </c>
    </row>
    <row r="2849" spans="1:18" x14ac:dyDescent="0.25">
      <c r="A2849" t="s">
        <v>29</v>
      </c>
      <c r="B2849" t="s">
        <v>36</v>
      </c>
      <c r="C2849" t="s">
        <v>52</v>
      </c>
      <c r="D2849" t="s">
        <v>57</v>
      </c>
      <c r="E2849">
        <v>10</v>
      </c>
      <c r="F2849" t="str">
        <f t="shared" si="44"/>
        <v>Average Per Device1-in-2September Monthly System Peak Day100% Cycling10</v>
      </c>
      <c r="G2849">
        <v>0.65474310000000002</v>
      </c>
      <c r="H2849">
        <v>0.65474310000000002</v>
      </c>
      <c r="I2849">
        <v>80.057500000000005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9073</v>
      </c>
      <c r="P2849" t="s">
        <v>58</v>
      </c>
      <c r="Q2849" t="s">
        <v>60</v>
      </c>
      <c r="R2849" t="s">
        <v>71</v>
      </c>
    </row>
    <row r="2850" spans="1:18" x14ac:dyDescent="0.25">
      <c r="A2850" t="s">
        <v>43</v>
      </c>
      <c r="B2850" t="s">
        <v>36</v>
      </c>
      <c r="C2850" t="s">
        <v>52</v>
      </c>
      <c r="D2850" t="s">
        <v>57</v>
      </c>
      <c r="E2850">
        <v>10</v>
      </c>
      <c r="F2850" t="str">
        <f t="shared" si="44"/>
        <v>Aggregate1-in-2September Monthly System Peak Day100% Cycling10</v>
      </c>
      <c r="G2850">
        <v>7.3396699999999999</v>
      </c>
      <c r="H2850">
        <v>7.3396699999999999</v>
      </c>
      <c r="I2850">
        <v>80.057500000000005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9073</v>
      </c>
      <c r="P2850" t="s">
        <v>58</v>
      </c>
      <c r="Q2850" t="s">
        <v>60</v>
      </c>
      <c r="R2850" t="s">
        <v>71</v>
      </c>
    </row>
    <row r="2851" spans="1:18" x14ac:dyDescent="0.25">
      <c r="A2851" t="s">
        <v>30</v>
      </c>
      <c r="B2851" t="s">
        <v>36</v>
      </c>
      <c r="C2851" t="s">
        <v>52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0.24494850000000001</v>
      </c>
      <c r="H2851">
        <v>0.24494850000000001</v>
      </c>
      <c r="I2851">
        <v>81.020899999999997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12598</v>
      </c>
      <c r="P2851" t="s">
        <v>58</v>
      </c>
      <c r="Q2851" t="s">
        <v>60</v>
      </c>
      <c r="R2851" t="s">
        <v>71</v>
      </c>
    </row>
    <row r="2852" spans="1:18" x14ac:dyDescent="0.25">
      <c r="A2852" t="s">
        <v>28</v>
      </c>
      <c r="B2852" t="s">
        <v>36</v>
      </c>
      <c r="C2852" t="s">
        <v>52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1.002251</v>
      </c>
      <c r="H2852">
        <v>1.002251</v>
      </c>
      <c r="I2852">
        <v>81.020899999999997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12598</v>
      </c>
      <c r="P2852" t="s">
        <v>58</v>
      </c>
      <c r="Q2852" t="s">
        <v>60</v>
      </c>
      <c r="R2852" t="s">
        <v>71</v>
      </c>
    </row>
    <row r="2853" spans="1:18" x14ac:dyDescent="0.25">
      <c r="A2853" t="s">
        <v>29</v>
      </c>
      <c r="B2853" t="s">
        <v>36</v>
      </c>
      <c r="C2853" t="s">
        <v>52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0.85881929999999995</v>
      </c>
      <c r="H2853">
        <v>0.85881929999999995</v>
      </c>
      <c r="I2853">
        <v>81.020899999999997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12598</v>
      </c>
      <c r="P2853" t="s">
        <v>58</v>
      </c>
      <c r="Q2853" t="s">
        <v>60</v>
      </c>
      <c r="R2853" t="s">
        <v>71</v>
      </c>
    </row>
    <row r="2854" spans="1:18" x14ac:dyDescent="0.25">
      <c r="A2854" t="s">
        <v>43</v>
      </c>
      <c r="B2854" t="s">
        <v>36</v>
      </c>
      <c r="C2854" t="s">
        <v>52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12.62636</v>
      </c>
      <c r="H2854">
        <v>12.62636</v>
      </c>
      <c r="I2854">
        <v>81.020899999999997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12598</v>
      </c>
      <c r="P2854" t="s">
        <v>58</v>
      </c>
      <c r="Q2854" t="s">
        <v>60</v>
      </c>
      <c r="R2854" t="s">
        <v>71</v>
      </c>
    </row>
    <row r="2855" spans="1:18" x14ac:dyDescent="0.25">
      <c r="A2855" t="s">
        <v>30</v>
      </c>
      <c r="B2855" t="s">
        <v>36</v>
      </c>
      <c r="C2855" t="s">
        <v>52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0.2178187</v>
      </c>
      <c r="H2855">
        <v>0.2178187</v>
      </c>
      <c r="I2855">
        <v>80.617500000000007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21671</v>
      </c>
      <c r="P2855" t="s">
        <v>58</v>
      </c>
      <c r="Q2855" t="s">
        <v>60</v>
      </c>
    </row>
    <row r="2856" spans="1:18" x14ac:dyDescent="0.25">
      <c r="A2856" t="s">
        <v>28</v>
      </c>
      <c r="B2856" t="s">
        <v>36</v>
      </c>
      <c r="C2856" t="s">
        <v>52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0.92760430000000005</v>
      </c>
      <c r="H2856">
        <v>0.92760430000000005</v>
      </c>
      <c r="I2856">
        <v>80.617500000000007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21671</v>
      </c>
      <c r="P2856" t="s">
        <v>58</v>
      </c>
      <c r="Q2856" t="s">
        <v>60</v>
      </c>
    </row>
    <row r="2857" spans="1:18" x14ac:dyDescent="0.25">
      <c r="A2857" t="s">
        <v>29</v>
      </c>
      <c r="B2857" t="s">
        <v>36</v>
      </c>
      <c r="C2857" t="s">
        <v>52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0.77578389999999997</v>
      </c>
      <c r="H2857">
        <v>0.77578389999999997</v>
      </c>
      <c r="I2857">
        <v>80.617500000000007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21671</v>
      </c>
      <c r="P2857" t="s">
        <v>58</v>
      </c>
      <c r="Q2857" t="s">
        <v>60</v>
      </c>
    </row>
    <row r="2858" spans="1:18" x14ac:dyDescent="0.25">
      <c r="A2858" t="s">
        <v>43</v>
      </c>
      <c r="B2858" t="s">
        <v>36</v>
      </c>
      <c r="C2858" t="s">
        <v>52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20.10211</v>
      </c>
      <c r="H2858">
        <v>20.10211</v>
      </c>
      <c r="I2858">
        <v>80.617500000000007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21671</v>
      </c>
      <c r="P2858" t="s">
        <v>58</v>
      </c>
      <c r="Q2858" t="s">
        <v>60</v>
      </c>
    </row>
    <row r="2859" spans="1:18" x14ac:dyDescent="0.25">
      <c r="A2859" t="s">
        <v>30</v>
      </c>
      <c r="B2859" t="s">
        <v>36</v>
      </c>
      <c r="C2859" t="s">
        <v>47</v>
      </c>
      <c r="D2859" t="s">
        <v>57</v>
      </c>
      <c r="E2859">
        <v>11</v>
      </c>
      <c r="F2859" t="str">
        <f t="shared" si="44"/>
        <v>Average Per Ton1-in-2August Monthly System Peak Day100% Cycling11</v>
      </c>
      <c r="G2859">
        <v>0.19545129999999999</v>
      </c>
      <c r="H2859">
        <v>0.19545129999999999</v>
      </c>
      <c r="I2859">
        <v>79.042000000000002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9073</v>
      </c>
      <c r="P2859" t="s">
        <v>58</v>
      </c>
      <c r="Q2859" t="s">
        <v>60</v>
      </c>
      <c r="R2859" t="s">
        <v>66</v>
      </c>
    </row>
    <row r="2860" spans="1:18" x14ac:dyDescent="0.25">
      <c r="A2860" t="s">
        <v>28</v>
      </c>
      <c r="B2860" t="s">
        <v>36</v>
      </c>
      <c r="C2860" t="s">
        <v>47</v>
      </c>
      <c r="D2860" t="s">
        <v>57</v>
      </c>
      <c r="E2860">
        <v>11</v>
      </c>
      <c r="F2860" t="str">
        <f t="shared" si="44"/>
        <v>Average Per Premise1-in-2August Monthly System Peak Day100% Cycling11</v>
      </c>
      <c r="G2860">
        <v>0.87765230000000005</v>
      </c>
      <c r="H2860">
        <v>0.87765230000000005</v>
      </c>
      <c r="I2860">
        <v>79.042000000000002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9073</v>
      </c>
      <c r="P2860" t="s">
        <v>58</v>
      </c>
      <c r="Q2860" t="s">
        <v>60</v>
      </c>
      <c r="R2860" t="s">
        <v>66</v>
      </c>
    </row>
    <row r="2861" spans="1:18" x14ac:dyDescent="0.25">
      <c r="A2861" t="s">
        <v>29</v>
      </c>
      <c r="B2861" t="s">
        <v>36</v>
      </c>
      <c r="C2861" t="s">
        <v>47</v>
      </c>
      <c r="D2861" t="s">
        <v>57</v>
      </c>
      <c r="E2861">
        <v>11</v>
      </c>
      <c r="F2861" t="str">
        <f t="shared" si="44"/>
        <v>Average Per Device1-in-2August Monthly System Peak Day100% Cycling11</v>
      </c>
      <c r="G2861">
        <v>0.71034249999999999</v>
      </c>
      <c r="H2861">
        <v>0.71034249999999999</v>
      </c>
      <c r="I2861">
        <v>79.042000000000002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9073</v>
      </c>
      <c r="P2861" t="s">
        <v>58</v>
      </c>
      <c r="Q2861" t="s">
        <v>60</v>
      </c>
      <c r="R2861" t="s">
        <v>66</v>
      </c>
    </row>
    <row r="2862" spans="1:18" x14ac:dyDescent="0.25">
      <c r="A2862" t="s">
        <v>43</v>
      </c>
      <c r="B2862" t="s">
        <v>36</v>
      </c>
      <c r="C2862" t="s">
        <v>47</v>
      </c>
      <c r="D2862" t="s">
        <v>57</v>
      </c>
      <c r="E2862">
        <v>11</v>
      </c>
      <c r="F2862" t="str">
        <f t="shared" si="44"/>
        <v>Aggregate1-in-2August Monthly System Peak Day100% Cycling11</v>
      </c>
      <c r="G2862">
        <v>7.9629390000000004</v>
      </c>
      <c r="H2862">
        <v>7.9629390000000004</v>
      </c>
      <c r="I2862">
        <v>79.042000000000002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9073</v>
      </c>
      <c r="P2862" t="s">
        <v>58</v>
      </c>
      <c r="Q2862" t="s">
        <v>60</v>
      </c>
      <c r="R2862" t="s">
        <v>66</v>
      </c>
    </row>
    <row r="2863" spans="1:18" x14ac:dyDescent="0.25">
      <c r="A2863" t="s">
        <v>30</v>
      </c>
      <c r="B2863" t="s">
        <v>36</v>
      </c>
      <c r="C2863" t="s">
        <v>47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0.28482489999999999</v>
      </c>
      <c r="H2863">
        <v>0.28482489999999999</v>
      </c>
      <c r="I2863">
        <v>79.517099999999999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12598</v>
      </c>
      <c r="P2863" t="s">
        <v>58</v>
      </c>
      <c r="Q2863" t="s">
        <v>60</v>
      </c>
      <c r="R2863" t="s">
        <v>66</v>
      </c>
    </row>
    <row r="2864" spans="1:18" x14ac:dyDescent="0.25">
      <c r="A2864" t="s">
        <v>28</v>
      </c>
      <c r="B2864" t="s">
        <v>36</v>
      </c>
      <c r="C2864" t="s">
        <v>47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1.165413</v>
      </c>
      <c r="H2864">
        <v>1.165413</v>
      </c>
      <c r="I2864">
        <v>79.517099999999999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12598</v>
      </c>
      <c r="P2864" t="s">
        <v>58</v>
      </c>
      <c r="Q2864" t="s">
        <v>60</v>
      </c>
      <c r="R2864" t="s">
        <v>66</v>
      </c>
    </row>
    <row r="2865" spans="1:18" x14ac:dyDescent="0.25">
      <c r="A2865" t="s">
        <v>29</v>
      </c>
      <c r="B2865" t="s">
        <v>36</v>
      </c>
      <c r="C2865" t="s">
        <v>47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0.99863089999999999</v>
      </c>
      <c r="H2865">
        <v>0.99863089999999999</v>
      </c>
      <c r="I2865">
        <v>79.517099999999999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12598</v>
      </c>
      <c r="P2865" t="s">
        <v>58</v>
      </c>
      <c r="Q2865" t="s">
        <v>60</v>
      </c>
      <c r="R2865" t="s">
        <v>66</v>
      </c>
    </row>
    <row r="2866" spans="1:18" x14ac:dyDescent="0.25">
      <c r="A2866" t="s">
        <v>43</v>
      </c>
      <c r="B2866" t="s">
        <v>36</v>
      </c>
      <c r="C2866" t="s">
        <v>47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14.68187</v>
      </c>
      <c r="H2866">
        <v>14.68187</v>
      </c>
      <c r="I2866">
        <v>79.517099999999999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12598</v>
      </c>
      <c r="P2866" t="s">
        <v>58</v>
      </c>
      <c r="Q2866" t="s">
        <v>60</v>
      </c>
      <c r="R2866" t="s">
        <v>66</v>
      </c>
    </row>
    <row r="2867" spans="1:18" x14ac:dyDescent="0.25">
      <c r="A2867" t="s">
        <v>30</v>
      </c>
      <c r="B2867" t="s">
        <v>36</v>
      </c>
      <c r="C2867" t="s">
        <v>47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0.24740419999999999</v>
      </c>
      <c r="H2867">
        <v>0.24740419999999999</v>
      </c>
      <c r="I2867">
        <v>79.318200000000004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21671</v>
      </c>
      <c r="P2867" t="s">
        <v>58</v>
      </c>
      <c r="Q2867" t="s">
        <v>60</v>
      </c>
    </row>
    <row r="2868" spans="1:18" x14ac:dyDescent="0.25">
      <c r="A2868" t="s">
        <v>28</v>
      </c>
      <c r="B2868" t="s">
        <v>36</v>
      </c>
      <c r="C2868" t="s">
        <v>47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1.0535969999999999</v>
      </c>
      <c r="H2868">
        <v>1.0535969999999999</v>
      </c>
      <c r="I2868">
        <v>79.318200000000004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21671</v>
      </c>
      <c r="P2868" t="s">
        <v>58</v>
      </c>
      <c r="Q2868" t="s">
        <v>60</v>
      </c>
    </row>
    <row r="2869" spans="1:18" x14ac:dyDescent="0.25">
      <c r="A2869" t="s">
        <v>29</v>
      </c>
      <c r="B2869" t="s">
        <v>36</v>
      </c>
      <c r="C2869" t="s">
        <v>47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0.88115589999999999</v>
      </c>
      <c r="H2869">
        <v>0.88115589999999999</v>
      </c>
      <c r="I2869">
        <v>79.318200000000004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21671</v>
      </c>
      <c r="P2869" t="s">
        <v>58</v>
      </c>
      <c r="Q2869" t="s">
        <v>60</v>
      </c>
    </row>
    <row r="2870" spans="1:18" x14ac:dyDescent="0.25">
      <c r="A2870" t="s">
        <v>43</v>
      </c>
      <c r="B2870" t="s">
        <v>36</v>
      </c>
      <c r="C2870" t="s">
        <v>47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22.832509999999999</v>
      </c>
      <c r="H2870">
        <v>22.832509999999999</v>
      </c>
      <c r="I2870">
        <v>79.318200000000004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21671</v>
      </c>
      <c r="P2870" t="s">
        <v>58</v>
      </c>
      <c r="Q2870" t="s">
        <v>60</v>
      </c>
    </row>
    <row r="2871" spans="1:18" x14ac:dyDescent="0.25">
      <c r="A2871" t="s">
        <v>30</v>
      </c>
      <c r="B2871" t="s">
        <v>36</v>
      </c>
      <c r="C2871" t="s">
        <v>37</v>
      </c>
      <c r="D2871" t="s">
        <v>57</v>
      </c>
      <c r="E2871">
        <v>11</v>
      </c>
      <c r="F2871" t="str">
        <f t="shared" si="44"/>
        <v>Average Per Ton1-in-2August Typical Event Day100% Cycling11</v>
      </c>
      <c r="G2871">
        <v>0.17927319999999999</v>
      </c>
      <c r="H2871">
        <v>0.17927319999999999</v>
      </c>
      <c r="I2871">
        <v>78.834500000000006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9073</v>
      </c>
      <c r="P2871" t="s">
        <v>58</v>
      </c>
      <c r="Q2871" t="s">
        <v>60</v>
      </c>
      <c r="R2871" t="s">
        <v>66</v>
      </c>
    </row>
    <row r="2872" spans="1:18" x14ac:dyDescent="0.25">
      <c r="A2872" t="s">
        <v>28</v>
      </c>
      <c r="B2872" t="s">
        <v>36</v>
      </c>
      <c r="C2872" t="s">
        <v>37</v>
      </c>
      <c r="D2872" t="s">
        <v>57</v>
      </c>
      <c r="E2872">
        <v>11</v>
      </c>
      <c r="F2872" t="str">
        <f t="shared" si="44"/>
        <v>Average Per Premise1-in-2August Typical Event Day100% Cycling11</v>
      </c>
      <c r="G2872">
        <v>0.80500660000000002</v>
      </c>
      <c r="H2872">
        <v>0.80500660000000002</v>
      </c>
      <c r="I2872">
        <v>78.834500000000006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9073</v>
      </c>
      <c r="P2872" t="s">
        <v>58</v>
      </c>
      <c r="Q2872" t="s">
        <v>60</v>
      </c>
      <c r="R2872" t="s">
        <v>66</v>
      </c>
    </row>
    <row r="2873" spans="1:18" x14ac:dyDescent="0.25">
      <c r="A2873" t="s">
        <v>29</v>
      </c>
      <c r="B2873" t="s">
        <v>36</v>
      </c>
      <c r="C2873" t="s">
        <v>37</v>
      </c>
      <c r="D2873" t="s">
        <v>57</v>
      </c>
      <c r="E2873">
        <v>11</v>
      </c>
      <c r="F2873" t="str">
        <f t="shared" si="44"/>
        <v>Average Per Device1-in-2August Typical Event Day100% Cycling11</v>
      </c>
      <c r="G2873">
        <v>0.6515455</v>
      </c>
      <c r="H2873">
        <v>0.6515455</v>
      </c>
      <c r="I2873">
        <v>78.834500000000006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9073</v>
      </c>
      <c r="P2873" t="s">
        <v>58</v>
      </c>
      <c r="Q2873" t="s">
        <v>60</v>
      </c>
      <c r="R2873" t="s">
        <v>66</v>
      </c>
    </row>
    <row r="2874" spans="1:18" x14ac:dyDescent="0.25">
      <c r="A2874" t="s">
        <v>43</v>
      </c>
      <c r="B2874" t="s">
        <v>36</v>
      </c>
      <c r="C2874" t="s">
        <v>37</v>
      </c>
      <c r="D2874" t="s">
        <v>57</v>
      </c>
      <c r="E2874">
        <v>11</v>
      </c>
      <c r="F2874" t="str">
        <f t="shared" si="44"/>
        <v>Aggregate1-in-2August Typical Event Day100% Cycling11</v>
      </c>
      <c r="G2874">
        <v>7.3038249999999998</v>
      </c>
      <c r="H2874">
        <v>7.3038249999999998</v>
      </c>
      <c r="I2874">
        <v>78.834500000000006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9073</v>
      </c>
      <c r="P2874" t="s">
        <v>58</v>
      </c>
      <c r="Q2874" t="s">
        <v>60</v>
      </c>
      <c r="R2874" t="s">
        <v>66</v>
      </c>
    </row>
    <row r="2875" spans="1:18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0.27234249999999999</v>
      </c>
      <c r="H2875">
        <v>0.27234249999999999</v>
      </c>
      <c r="I2875">
        <v>79.505499999999998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12598</v>
      </c>
      <c r="P2875" t="s">
        <v>58</v>
      </c>
      <c r="Q2875" t="s">
        <v>60</v>
      </c>
      <c r="R2875" t="s">
        <v>66</v>
      </c>
    </row>
    <row r="2876" spans="1:18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1.114339</v>
      </c>
      <c r="H2876">
        <v>1.114339</v>
      </c>
      <c r="I2876">
        <v>79.505499999999998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12598</v>
      </c>
      <c r="P2876" t="s">
        <v>58</v>
      </c>
      <c r="Q2876" t="s">
        <v>60</v>
      </c>
      <c r="R2876" t="s">
        <v>66</v>
      </c>
    </row>
    <row r="2877" spans="1:18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0.95486579999999999</v>
      </c>
      <c r="H2877">
        <v>0.95486579999999999</v>
      </c>
      <c r="I2877">
        <v>79.505499999999998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12598</v>
      </c>
      <c r="P2877" t="s">
        <v>58</v>
      </c>
      <c r="Q2877" t="s">
        <v>60</v>
      </c>
      <c r="R2877" t="s">
        <v>66</v>
      </c>
    </row>
    <row r="2878" spans="1:18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14.03844</v>
      </c>
      <c r="H2878">
        <v>14.03844</v>
      </c>
      <c r="I2878">
        <v>79.505499999999998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12598</v>
      </c>
      <c r="P2878" t="s">
        <v>58</v>
      </c>
      <c r="Q2878" t="s">
        <v>60</v>
      </c>
      <c r="R2878" t="s">
        <v>66</v>
      </c>
    </row>
    <row r="2879" spans="1:18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0.23337440000000001</v>
      </c>
      <c r="H2879">
        <v>0.23337440000000001</v>
      </c>
      <c r="I2879">
        <v>79.224599999999995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21671</v>
      </c>
      <c r="P2879" t="s">
        <v>58</v>
      </c>
      <c r="Q2879" t="s">
        <v>60</v>
      </c>
    </row>
    <row r="2880" spans="1:18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0.99385000000000001</v>
      </c>
      <c r="H2880">
        <v>0.99385000000000001</v>
      </c>
      <c r="I2880">
        <v>79.224599999999995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21671</v>
      </c>
      <c r="P2880" t="s">
        <v>58</v>
      </c>
      <c r="Q2880" t="s">
        <v>60</v>
      </c>
    </row>
    <row r="2881" spans="1:18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0.83118720000000001</v>
      </c>
      <c r="H2881">
        <v>0.83118720000000001</v>
      </c>
      <c r="I2881">
        <v>79.224599999999995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21671</v>
      </c>
      <c r="P2881" t="s">
        <v>58</v>
      </c>
      <c r="Q2881" t="s">
        <v>60</v>
      </c>
    </row>
    <row r="2882" spans="1:18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21.53772</v>
      </c>
      <c r="H2882">
        <v>21.53772</v>
      </c>
      <c r="I2882">
        <v>79.224599999999995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21671</v>
      </c>
      <c r="P2882" t="s">
        <v>58</v>
      </c>
      <c r="Q2882" t="s">
        <v>60</v>
      </c>
    </row>
    <row r="2883" spans="1:18" x14ac:dyDescent="0.25">
      <c r="A2883" t="s">
        <v>30</v>
      </c>
      <c r="B2883" t="s">
        <v>36</v>
      </c>
      <c r="C2883" t="s">
        <v>48</v>
      </c>
      <c r="D2883" t="s">
        <v>57</v>
      </c>
      <c r="E2883">
        <v>11</v>
      </c>
      <c r="F2883" t="str">
        <f t="shared" ref="F2883:F2946" si="45">CONCATENATE(A2883,B2883,C2883,D2883,E2883)</f>
        <v>Average Per Ton1-in-2July Monthly System Peak Day100% Cycling11</v>
      </c>
      <c r="G2883">
        <v>0.17721039999999999</v>
      </c>
      <c r="H2883">
        <v>0.17721039999999999</v>
      </c>
      <c r="I2883">
        <v>77.436000000000007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9073</v>
      </c>
      <c r="P2883" t="s">
        <v>58</v>
      </c>
      <c r="Q2883" t="s">
        <v>60</v>
      </c>
      <c r="R2883" t="s">
        <v>67</v>
      </c>
    </row>
    <row r="2884" spans="1:18" x14ac:dyDescent="0.25">
      <c r="A2884" t="s">
        <v>28</v>
      </c>
      <c r="B2884" t="s">
        <v>36</v>
      </c>
      <c r="C2884" t="s">
        <v>48</v>
      </c>
      <c r="D2884" t="s">
        <v>57</v>
      </c>
      <c r="E2884">
        <v>11</v>
      </c>
      <c r="F2884" t="str">
        <f t="shared" si="45"/>
        <v>Average Per Premise1-in-2July Monthly System Peak Day100% Cycling11</v>
      </c>
      <c r="G2884">
        <v>0.79574370000000005</v>
      </c>
      <c r="H2884">
        <v>0.79574370000000005</v>
      </c>
      <c r="I2884">
        <v>77.436000000000007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9073</v>
      </c>
      <c r="P2884" t="s">
        <v>58</v>
      </c>
      <c r="Q2884" t="s">
        <v>60</v>
      </c>
      <c r="R2884" t="s">
        <v>67</v>
      </c>
    </row>
    <row r="2885" spans="1:18" x14ac:dyDescent="0.25">
      <c r="A2885" t="s">
        <v>29</v>
      </c>
      <c r="B2885" t="s">
        <v>36</v>
      </c>
      <c r="C2885" t="s">
        <v>48</v>
      </c>
      <c r="D2885" t="s">
        <v>57</v>
      </c>
      <c r="E2885">
        <v>11</v>
      </c>
      <c r="F2885" t="str">
        <f t="shared" si="45"/>
        <v>Average Per Device1-in-2July Monthly System Peak Day100% Cycling11</v>
      </c>
      <c r="G2885">
        <v>0.64404850000000002</v>
      </c>
      <c r="H2885">
        <v>0.64404850000000002</v>
      </c>
      <c r="I2885">
        <v>77.436000000000007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9073</v>
      </c>
      <c r="P2885" t="s">
        <v>58</v>
      </c>
      <c r="Q2885" t="s">
        <v>60</v>
      </c>
      <c r="R2885" t="s">
        <v>67</v>
      </c>
    </row>
    <row r="2886" spans="1:18" x14ac:dyDescent="0.25">
      <c r="A2886" t="s">
        <v>43</v>
      </c>
      <c r="B2886" t="s">
        <v>36</v>
      </c>
      <c r="C2886" t="s">
        <v>48</v>
      </c>
      <c r="D2886" t="s">
        <v>57</v>
      </c>
      <c r="E2886">
        <v>11</v>
      </c>
      <c r="F2886" t="str">
        <f t="shared" si="45"/>
        <v>Aggregate1-in-2July Monthly System Peak Day100% Cycling11</v>
      </c>
      <c r="G2886">
        <v>7.2197829999999996</v>
      </c>
      <c r="H2886">
        <v>7.2197829999999996</v>
      </c>
      <c r="I2886">
        <v>77.436000000000007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9073</v>
      </c>
      <c r="P2886" t="s">
        <v>58</v>
      </c>
      <c r="Q2886" t="s">
        <v>60</v>
      </c>
      <c r="R2886" t="s">
        <v>67</v>
      </c>
    </row>
    <row r="2887" spans="1:18" x14ac:dyDescent="0.25">
      <c r="A2887" t="s">
        <v>30</v>
      </c>
      <c r="B2887" t="s">
        <v>36</v>
      </c>
      <c r="C2887" t="s">
        <v>48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0.27133069999999998</v>
      </c>
      <c r="H2887">
        <v>0.27133059999999998</v>
      </c>
      <c r="I2887">
        <v>78.087699999999998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12598</v>
      </c>
      <c r="P2887" t="s">
        <v>58</v>
      </c>
      <c r="Q2887" t="s">
        <v>60</v>
      </c>
      <c r="R2887" t="s">
        <v>67</v>
      </c>
    </row>
    <row r="2888" spans="1:18" x14ac:dyDescent="0.25">
      <c r="A2888" t="s">
        <v>28</v>
      </c>
      <c r="B2888" t="s">
        <v>36</v>
      </c>
      <c r="C2888" t="s">
        <v>48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1.1101989999999999</v>
      </c>
      <c r="H2888">
        <v>1.1101989999999999</v>
      </c>
      <c r="I2888">
        <v>78.087699999999998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12598</v>
      </c>
      <c r="P2888" t="s">
        <v>58</v>
      </c>
      <c r="Q2888" t="s">
        <v>60</v>
      </c>
      <c r="R2888" t="s">
        <v>67</v>
      </c>
    </row>
    <row r="2889" spans="1:18" x14ac:dyDescent="0.25">
      <c r="A2889" t="s">
        <v>29</v>
      </c>
      <c r="B2889" t="s">
        <v>36</v>
      </c>
      <c r="C2889" t="s">
        <v>48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0.95131829999999995</v>
      </c>
      <c r="H2889">
        <v>0.9513182</v>
      </c>
      <c r="I2889">
        <v>78.087699999999998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12598</v>
      </c>
      <c r="P2889" t="s">
        <v>58</v>
      </c>
      <c r="Q2889" t="s">
        <v>60</v>
      </c>
      <c r="R2889" t="s">
        <v>67</v>
      </c>
    </row>
    <row r="2890" spans="1:18" x14ac:dyDescent="0.25">
      <c r="A2890" t="s">
        <v>43</v>
      </c>
      <c r="B2890" t="s">
        <v>36</v>
      </c>
      <c r="C2890" t="s">
        <v>48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13.986280000000001</v>
      </c>
      <c r="H2890">
        <v>13.986280000000001</v>
      </c>
      <c r="I2890">
        <v>78.087699999999998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12598</v>
      </c>
      <c r="P2890" t="s">
        <v>58</v>
      </c>
      <c r="Q2890" t="s">
        <v>60</v>
      </c>
      <c r="R2890" t="s">
        <v>67</v>
      </c>
    </row>
    <row r="2891" spans="1:18" x14ac:dyDescent="0.25">
      <c r="A2891" t="s">
        <v>30</v>
      </c>
      <c r="B2891" t="s">
        <v>36</v>
      </c>
      <c r="C2891" t="s">
        <v>48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0.2319225</v>
      </c>
      <c r="H2891">
        <v>0.2319225</v>
      </c>
      <c r="I2891">
        <v>77.814800000000005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21671</v>
      </c>
      <c r="P2891" t="s">
        <v>58</v>
      </c>
      <c r="Q2891" t="s">
        <v>60</v>
      </c>
    </row>
    <row r="2892" spans="1:18" x14ac:dyDescent="0.25">
      <c r="A2892" t="s">
        <v>28</v>
      </c>
      <c r="B2892" t="s">
        <v>36</v>
      </c>
      <c r="C2892" t="s">
        <v>48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0.98766710000000002</v>
      </c>
      <c r="H2892">
        <v>0.98766710000000002</v>
      </c>
      <c r="I2892">
        <v>77.814800000000005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21671</v>
      </c>
      <c r="P2892" t="s">
        <v>58</v>
      </c>
      <c r="Q2892" t="s">
        <v>60</v>
      </c>
    </row>
    <row r="2893" spans="1:18" x14ac:dyDescent="0.25">
      <c r="A2893" t="s">
        <v>29</v>
      </c>
      <c r="B2893" t="s">
        <v>36</v>
      </c>
      <c r="C2893" t="s">
        <v>48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0.82601630000000004</v>
      </c>
      <c r="H2893">
        <v>0.82601619999999998</v>
      </c>
      <c r="I2893">
        <v>77.814800000000005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21671</v>
      </c>
      <c r="P2893" t="s">
        <v>58</v>
      </c>
      <c r="Q2893" t="s">
        <v>60</v>
      </c>
    </row>
    <row r="2894" spans="1:18" x14ac:dyDescent="0.25">
      <c r="A2894" t="s">
        <v>43</v>
      </c>
      <c r="B2894" t="s">
        <v>36</v>
      </c>
      <c r="C2894" t="s">
        <v>48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21.403729999999999</v>
      </c>
      <c r="H2894">
        <v>21.403729999999999</v>
      </c>
      <c r="I2894">
        <v>77.814800000000005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21671</v>
      </c>
      <c r="P2894" t="s">
        <v>58</v>
      </c>
      <c r="Q2894" t="s">
        <v>60</v>
      </c>
    </row>
    <row r="2895" spans="1:18" x14ac:dyDescent="0.25">
      <c r="A2895" t="s">
        <v>30</v>
      </c>
      <c r="B2895" t="s">
        <v>36</v>
      </c>
      <c r="C2895" t="s">
        <v>49</v>
      </c>
      <c r="D2895" t="s">
        <v>57</v>
      </c>
      <c r="E2895">
        <v>11</v>
      </c>
      <c r="F2895" t="str">
        <f t="shared" si="45"/>
        <v>Average Per Ton1-in-2June Monthly System Peak Day100% Cycling11</v>
      </c>
      <c r="G2895">
        <v>0.14149239999999999</v>
      </c>
      <c r="H2895">
        <v>0.14149239999999999</v>
      </c>
      <c r="I2895">
        <v>73.302499999999995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9073</v>
      </c>
      <c r="P2895" t="s">
        <v>58</v>
      </c>
      <c r="Q2895" t="s">
        <v>60</v>
      </c>
      <c r="R2895" t="s">
        <v>68</v>
      </c>
    </row>
    <row r="2896" spans="1:18" x14ac:dyDescent="0.25">
      <c r="A2896" t="s">
        <v>28</v>
      </c>
      <c r="B2896" t="s">
        <v>36</v>
      </c>
      <c r="C2896" t="s">
        <v>49</v>
      </c>
      <c r="D2896" t="s">
        <v>57</v>
      </c>
      <c r="E2896">
        <v>11</v>
      </c>
      <c r="F2896" t="str">
        <f t="shared" si="45"/>
        <v>Average Per Premise1-in-2June Monthly System Peak Day100% Cycling11</v>
      </c>
      <c r="G2896">
        <v>0.63535609999999998</v>
      </c>
      <c r="H2896">
        <v>0.63535609999999998</v>
      </c>
      <c r="I2896">
        <v>73.302499999999995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9073</v>
      </c>
      <c r="P2896" t="s">
        <v>58</v>
      </c>
      <c r="Q2896" t="s">
        <v>60</v>
      </c>
      <c r="R2896" t="s">
        <v>68</v>
      </c>
    </row>
    <row r="2897" spans="1:18" x14ac:dyDescent="0.25">
      <c r="A2897" t="s">
        <v>29</v>
      </c>
      <c r="B2897" t="s">
        <v>36</v>
      </c>
      <c r="C2897" t="s">
        <v>49</v>
      </c>
      <c r="D2897" t="s">
        <v>57</v>
      </c>
      <c r="E2897">
        <v>11</v>
      </c>
      <c r="F2897" t="str">
        <f t="shared" si="45"/>
        <v>Average Per Device1-in-2June Monthly System Peak Day100% Cycling11</v>
      </c>
      <c r="G2897">
        <v>0.51423609999999997</v>
      </c>
      <c r="H2897">
        <v>0.51423609999999997</v>
      </c>
      <c r="I2897">
        <v>73.302499999999995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9073</v>
      </c>
      <c r="P2897" t="s">
        <v>58</v>
      </c>
      <c r="Q2897" t="s">
        <v>60</v>
      </c>
      <c r="R2897" t="s">
        <v>68</v>
      </c>
    </row>
    <row r="2898" spans="1:18" x14ac:dyDescent="0.25">
      <c r="A2898" t="s">
        <v>43</v>
      </c>
      <c r="B2898" t="s">
        <v>36</v>
      </c>
      <c r="C2898" t="s">
        <v>49</v>
      </c>
      <c r="D2898" t="s">
        <v>57</v>
      </c>
      <c r="E2898">
        <v>11</v>
      </c>
      <c r="F2898" t="str">
        <f t="shared" si="45"/>
        <v>Aggregate1-in-2June Monthly System Peak Day100% Cycling11</v>
      </c>
      <c r="G2898">
        <v>5.7645860000000004</v>
      </c>
      <c r="H2898">
        <v>5.7645860000000004</v>
      </c>
      <c r="I2898">
        <v>73.302499999999995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9073</v>
      </c>
      <c r="P2898" t="s">
        <v>58</v>
      </c>
      <c r="Q2898" t="s">
        <v>60</v>
      </c>
      <c r="R2898" t="s">
        <v>68</v>
      </c>
    </row>
    <row r="2899" spans="1:18" x14ac:dyDescent="0.25">
      <c r="A2899" t="s">
        <v>30</v>
      </c>
      <c r="B2899" t="s">
        <v>36</v>
      </c>
      <c r="C2899" t="s">
        <v>49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0.2407204</v>
      </c>
      <c r="H2899">
        <v>0.2407204</v>
      </c>
      <c r="I2899">
        <v>73.8964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12598</v>
      </c>
      <c r="P2899" t="s">
        <v>58</v>
      </c>
      <c r="Q2899" t="s">
        <v>60</v>
      </c>
      <c r="R2899" t="s">
        <v>68</v>
      </c>
    </row>
    <row r="2900" spans="1:18" x14ac:dyDescent="0.25">
      <c r="A2900" t="s">
        <v>28</v>
      </c>
      <c r="B2900" t="s">
        <v>36</v>
      </c>
      <c r="C2900" t="s">
        <v>49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0.98495120000000003</v>
      </c>
      <c r="H2900">
        <v>0.98495120000000003</v>
      </c>
      <c r="I2900">
        <v>73.8964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12598</v>
      </c>
      <c r="P2900" t="s">
        <v>58</v>
      </c>
      <c r="Q2900" t="s">
        <v>60</v>
      </c>
      <c r="R2900" t="s">
        <v>68</v>
      </c>
    </row>
    <row r="2901" spans="1:18" x14ac:dyDescent="0.25">
      <c r="A2901" t="s">
        <v>29</v>
      </c>
      <c r="B2901" t="s">
        <v>36</v>
      </c>
      <c r="C2901" t="s">
        <v>49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0.84399500000000005</v>
      </c>
      <c r="H2901">
        <v>0.84399500000000005</v>
      </c>
      <c r="I2901">
        <v>73.8964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12598</v>
      </c>
      <c r="P2901" t="s">
        <v>58</v>
      </c>
      <c r="Q2901" t="s">
        <v>60</v>
      </c>
      <c r="R2901" t="s">
        <v>68</v>
      </c>
    </row>
    <row r="2902" spans="1:18" x14ac:dyDescent="0.25">
      <c r="A2902" t="s">
        <v>43</v>
      </c>
      <c r="B2902" t="s">
        <v>36</v>
      </c>
      <c r="C2902" t="s">
        <v>49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12.40842</v>
      </c>
      <c r="H2902">
        <v>12.40841</v>
      </c>
      <c r="I2902">
        <v>73.8964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12598</v>
      </c>
      <c r="P2902" t="s">
        <v>58</v>
      </c>
      <c r="Q2902" t="s">
        <v>60</v>
      </c>
      <c r="R2902" t="s">
        <v>68</v>
      </c>
    </row>
    <row r="2903" spans="1:18" x14ac:dyDescent="0.25">
      <c r="A2903" t="s">
        <v>30</v>
      </c>
      <c r="B2903" t="s">
        <v>36</v>
      </c>
      <c r="C2903" t="s">
        <v>49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0.19917370000000001</v>
      </c>
      <c r="H2903">
        <v>0.19917370000000001</v>
      </c>
      <c r="I2903">
        <v>73.647800000000004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21671</v>
      </c>
      <c r="P2903" t="s">
        <v>58</v>
      </c>
      <c r="Q2903" t="s">
        <v>60</v>
      </c>
    </row>
    <row r="2904" spans="1:18" x14ac:dyDescent="0.25">
      <c r="A2904" t="s">
        <v>28</v>
      </c>
      <c r="B2904" t="s">
        <v>36</v>
      </c>
      <c r="C2904" t="s">
        <v>49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0.84820249999999997</v>
      </c>
      <c r="H2904">
        <v>0.84820260000000003</v>
      </c>
      <c r="I2904">
        <v>73.647800000000004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21671</v>
      </c>
      <c r="P2904" t="s">
        <v>58</v>
      </c>
      <c r="Q2904" t="s">
        <v>60</v>
      </c>
    </row>
    <row r="2905" spans="1:18" x14ac:dyDescent="0.25">
      <c r="A2905" t="s">
        <v>29</v>
      </c>
      <c r="B2905" t="s">
        <v>36</v>
      </c>
      <c r="C2905" t="s">
        <v>49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0.70937779999999995</v>
      </c>
      <c r="H2905">
        <v>0.70937779999999995</v>
      </c>
      <c r="I2905">
        <v>73.647800000000004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21671</v>
      </c>
      <c r="P2905" t="s">
        <v>58</v>
      </c>
      <c r="Q2905" t="s">
        <v>60</v>
      </c>
    </row>
    <row r="2906" spans="1:18" x14ac:dyDescent="0.25">
      <c r="A2906" t="s">
        <v>43</v>
      </c>
      <c r="B2906" t="s">
        <v>36</v>
      </c>
      <c r="C2906" t="s">
        <v>49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18.381399999999999</v>
      </c>
      <c r="H2906">
        <v>18.381399999999999</v>
      </c>
      <c r="I2906">
        <v>73.647800000000004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21671</v>
      </c>
      <c r="P2906" t="s">
        <v>58</v>
      </c>
      <c r="Q2906" t="s">
        <v>60</v>
      </c>
    </row>
    <row r="2907" spans="1:18" x14ac:dyDescent="0.25">
      <c r="A2907" t="s">
        <v>30</v>
      </c>
      <c r="B2907" t="s">
        <v>36</v>
      </c>
      <c r="C2907" t="s">
        <v>50</v>
      </c>
      <c r="D2907" t="s">
        <v>57</v>
      </c>
      <c r="E2907">
        <v>11</v>
      </c>
      <c r="F2907" t="str">
        <f t="shared" si="45"/>
        <v>Average Per Ton1-in-2May Monthly System Peak Day100% Cycling11</v>
      </c>
      <c r="G2907">
        <v>0.1419832</v>
      </c>
      <c r="H2907">
        <v>0.1419832</v>
      </c>
      <c r="I2907">
        <v>77.082400000000007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9073</v>
      </c>
      <c r="P2907" t="s">
        <v>58</v>
      </c>
      <c r="Q2907" t="s">
        <v>60</v>
      </c>
      <c r="R2907" t="s">
        <v>69</v>
      </c>
    </row>
    <row r="2908" spans="1:18" x14ac:dyDescent="0.25">
      <c r="A2908" t="s">
        <v>28</v>
      </c>
      <c r="B2908" t="s">
        <v>36</v>
      </c>
      <c r="C2908" t="s">
        <v>50</v>
      </c>
      <c r="D2908" t="s">
        <v>57</v>
      </c>
      <c r="E2908">
        <v>11</v>
      </c>
      <c r="F2908" t="str">
        <f t="shared" si="45"/>
        <v>Average Per Premise1-in-2May Monthly System Peak Day100% Cycling11</v>
      </c>
      <c r="G2908">
        <v>0.63755989999999996</v>
      </c>
      <c r="H2908">
        <v>0.63755989999999996</v>
      </c>
      <c r="I2908">
        <v>77.082400000000007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9073</v>
      </c>
      <c r="P2908" t="s">
        <v>58</v>
      </c>
      <c r="Q2908" t="s">
        <v>60</v>
      </c>
      <c r="R2908" t="s">
        <v>69</v>
      </c>
    </row>
    <row r="2909" spans="1:18" x14ac:dyDescent="0.25">
      <c r="A2909" t="s">
        <v>29</v>
      </c>
      <c r="B2909" t="s">
        <v>36</v>
      </c>
      <c r="C2909" t="s">
        <v>50</v>
      </c>
      <c r="D2909" t="s">
        <v>57</v>
      </c>
      <c r="E2909">
        <v>11</v>
      </c>
      <c r="F2909" t="str">
        <f t="shared" si="45"/>
        <v>Average Per Device1-in-2May Monthly System Peak Day100% Cycling11</v>
      </c>
      <c r="G2909">
        <v>0.51601980000000003</v>
      </c>
      <c r="H2909">
        <v>0.51601980000000003</v>
      </c>
      <c r="I2909">
        <v>77.082400000000007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9073</v>
      </c>
      <c r="P2909" t="s">
        <v>58</v>
      </c>
      <c r="Q2909" t="s">
        <v>60</v>
      </c>
      <c r="R2909" t="s">
        <v>69</v>
      </c>
    </row>
    <row r="2910" spans="1:18" x14ac:dyDescent="0.25">
      <c r="A2910" t="s">
        <v>43</v>
      </c>
      <c r="B2910" t="s">
        <v>36</v>
      </c>
      <c r="C2910" t="s">
        <v>50</v>
      </c>
      <c r="D2910" t="s">
        <v>57</v>
      </c>
      <c r="E2910">
        <v>11</v>
      </c>
      <c r="F2910" t="str">
        <f t="shared" si="45"/>
        <v>Aggregate1-in-2May Monthly System Peak Day100% Cycling11</v>
      </c>
      <c r="G2910">
        <v>5.7845810000000002</v>
      </c>
      <c r="H2910">
        <v>5.7845810000000002</v>
      </c>
      <c r="I2910">
        <v>77.082400000000007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9073</v>
      </c>
      <c r="P2910" t="s">
        <v>58</v>
      </c>
      <c r="Q2910" t="s">
        <v>60</v>
      </c>
      <c r="R2910" t="s">
        <v>69</v>
      </c>
    </row>
    <row r="2911" spans="1:18" x14ac:dyDescent="0.25">
      <c r="A2911" t="s">
        <v>30</v>
      </c>
      <c r="B2911" t="s">
        <v>36</v>
      </c>
      <c r="C2911" t="s">
        <v>50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0.24209339999999999</v>
      </c>
      <c r="H2911">
        <v>0.24209339999999999</v>
      </c>
      <c r="I2911">
        <v>78.157399999999996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12598</v>
      </c>
      <c r="P2911" t="s">
        <v>58</v>
      </c>
      <c r="Q2911" t="s">
        <v>60</v>
      </c>
      <c r="R2911" t="s">
        <v>69</v>
      </c>
    </row>
    <row r="2912" spans="1:18" x14ac:dyDescent="0.25">
      <c r="A2912" t="s">
        <v>28</v>
      </c>
      <c r="B2912" t="s">
        <v>36</v>
      </c>
      <c r="C2912" t="s">
        <v>50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0.99056889999999997</v>
      </c>
      <c r="H2912">
        <v>0.99056889999999997</v>
      </c>
      <c r="I2912">
        <v>78.157399999999996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12598</v>
      </c>
      <c r="P2912" t="s">
        <v>58</v>
      </c>
      <c r="Q2912" t="s">
        <v>60</v>
      </c>
      <c r="R2912" t="s">
        <v>69</v>
      </c>
    </row>
    <row r="2913" spans="1:18" x14ac:dyDescent="0.25">
      <c r="A2913" t="s">
        <v>29</v>
      </c>
      <c r="B2913" t="s">
        <v>36</v>
      </c>
      <c r="C2913" t="s">
        <v>50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0.84880869999999997</v>
      </c>
      <c r="H2913">
        <v>0.84880880000000003</v>
      </c>
      <c r="I2913">
        <v>78.157399999999996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12598</v>
      </c>
      <c r="P2913" t="s">
        <v>58</v>
      </c>
      <c r="Q2913" t="s">
        <v>60</v>
      </c>
      <c r="R2913" t="s">
        <v>69</v>
      </c>
    </row>
    <row r="2914" spans="1:18" x14ac:dyDescent="0.25">
      <c r="A2914" t="s">
        <v>43</v>
      </c>
      <c r="B2914" t="s">
        <v>36</v>
      </c>
      <c r="C2914" t="s">
        <v>50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12.479189999999999</v>
      </c>
      <c r="H2914">
        <v>12.479189999999999</v>
      </c>
      <c r="I2914">
        <v>78.157399999999996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12598</v>
      </c>
      <c r="P2914" t="s">
        <v>58</v>
      </c>
      <c r="Q2914" t="s">
        <v>60</v>
      </c>
      <c r="R2914" t="s">
        <v>69</v>
      </c>
    </row>
    <row r="2915" spans="1:18" x14ac:dyDescent="0.25">
      <c r="A2915" t="s">
        <v>30</v>
      </c>
      <c r="B2915" t="s">
        <v>36</v>
      </c>
      <c r="C2915" t="s">
        <v>50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0.2001772</v>
      </c>
      <c r="H2915">
        <v>0.2001772</v>
      </c>
      <c r="I2915">
        <v>77.707300000000004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21671</v>
      </c>
      <c r="P2915" t="s">
        <v>58</v>
      </c>
      <c r="Q2915" t="s">
        <v>60</v>
      </c>
    </row>
    <row r="2916" spans="1:18" x14ac:dyDescent="0.25">
      <c r="A2916" t="s">
        <v>28</v>
      </c>
      <c r="B2916" t="s">
        <v>36</v>
      </c>
      <c r="C2916" t="s">
        <v>50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0.85247640000000002</v>
      </c>
      <c r="H2916">
        <v>0.85247640000000002</v>
      </c>
      <c r="I2916">
        <v>77.707300000000004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21671</v>
      </c>
      <c r="P2916" t="s">
        <v>58</v>
      </c>
      <c r="Q2916" t="s">
        <v>60</v>
      </c>
    </row>
    <row r="2917" spans="1:18" x14ac:dyDescent="0.25">
      <c r="A2917" t="s">
        <v>29</v>
      </c>
      <c r="B2917" t="s">
        <v>36</v>
      </c>
      <c r="C2917" t="s">
        <v>50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0.71295209999999998</v>
      </c>
      <c r="H2917">
        <v>0.71295220000000004</v>
      </c>
      <c r="I2917">
        <v>77.707300000000004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21671</v>
      </c>
      <c r="P2917" t="s">
        <v>58</v>
      </c>
      <c r="Q2917" t="s">
        <v>60</v>
      </c>
    </row>
    <row r="2918" spans="1:18" x14ac:dyDescent="0.25">
      <c r="A2918" t="s">
        <v>43</v>
      </c>
      <c r="B2918" t="s">
        <v>36</v>
      </c>
      <c r="C2918" t="s">
        <v>50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18.474019999999999</v>
      </c>
      <c r="H2918">
        <v>18.474019999999999</v>
      </c>
      <c r="I2918">
        <v>77.707300000000004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21671</v>
      </c>
      <c r="P2918" t="s">
        <v>58</v>
      </c>
      <c r="Q2918" t="s">
        <v>60</v>
      </c>
    </row>
    <row r="2919" spans="1:18" x14ac:dyDescent="0.25">
      <c r="A2919" t="s">
        <v>30</v>
      </c>
      <c r="B2919" t="s">
        <v>36</v>
      </c>
      <c r="C2919" t="s">
        <v>51</v>
      </c>
      <c r="D2919" t="s">
        <v>57</v>
      </c>
      <c r="E2919">
        <v>11</v>
      </c>
      <c r="F2919" t="str">
        <f t="shared" si="45"/>
        <v>Average Per Ton1-in-2October Monthly System Peak Day100% Cycling11</v>
      </c>
      <c r="G2919">
        <v>0.166411</v>
      </c>
      <c r="H2919">
        <v>0.166411</v>
      </c>
      <c r="I2919">
        <v>77.8386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9073</v>
      </c>
      <c r="P2919" t="s">
        <v>58</v>
      </c>
      <c r="Q2919" t="s">
        <v>60</v>
      </c>
      <c r="R2919" t="s">
        <v>70</v>
      </c>
    </row>
    <row r="2920" spans="1:18" x14ac:dyDescent="0.25">
      <c r="A2920" t="s">
        <v>28</v>
      </c>
      <c r="B2920" t="s">
        <v>36</v>
      </c>
      <c r="C2920" t="s">
        <v>51</v>
      </c>
      <c r="D2920" t="s">
        <v>57</v>
      </c>
      <c r="E2920">
        <v>11</v>
      </c>
      <c r="F2920" t="str">
        <f t="shared" si="45"/>
        <v>Average Per Premise1-in-2October Monthly System Peak Day100% Cycling11</v>
      </c>
      <c r="G2920">
        <v>0.74724990000000002</v>
      </c>
      <c r="H2920">
        <v>0.74724990000000002</v>
      </c>
      <c r="I2920">
        <v>77.8386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9073</v>
      </c>
      <c r="P2920" t="s">
        <v>58</v>
      </c>
      <c r="Q2920" t="s">
        <v>60</v>
      </c>
      <c r="R2920" t="s">
        <v>70</v>
      </c>
    </row>
    <row r="2921" spans="1:18" x14ac:dyDescent="0.25">
      <c r="A2921" t="s">
        <v>29</v>
      </c>
      <c r="B2921" t="s">
        <v>36</v>
      </c>
      <c r="C2921" t="s">
        <v>51</v>
      </c>
      <c r="D2921" t="s">
        <v>57</v>
      </c>
      <c r="E2921">
        <v>11</v>
      </c>
      <c r="F2921" t="str">
        <f t="shared" si="45"/>
        <v>Average Per Device1-in-2October Monthly System Peak Day100% Cycling11</v>
      </c>
      <c r="G2921">
        <v>0.60479919999999998</v>
      </c>
      <c r="H2921">
        <v>0.60479919999999998</v>
      </c>
      <c r="I2921">
        <v>77.8386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9073</v>
      </c>
      <c r="P2921" t="s">
        <v>58</v>
      </c>
      <c r="Q2921" t="s">
        <v>60</v>
      </c>
      <c r="R2921" t="s">
        <v>70</v>
      </c>
    </row>
    <row r="2922" spans="1:18" x14ac:dyDescent="0.25">
      <c r="A2922" t="s">
        <v>43</v>
      </c>
      <c r="B2922" t="s">
        <v>36</v>
      </c>
      <c r="C2922" t="s">
        <v>51</v>
      </c>
      <c r="D2922" t="s">
        <v>57</v>
      </c>
      <c r="E2922">
        <v>11</v>
      </c>
      <c r="F2922" t="str">
        <f t="shared" si="45"/>
        <v>Aggregate1-in-2October Monthly System Peak Day100% Cycling11</v>
      </c>
      <c r="G2922">
        <v>6.7797989999999997</v>
      </c>
      <c r="H2922">
        <v>6.7797989999999997</v>
      </c>
      <c r="I2922">
        <v>77.8386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9073</v>
      </c>
      <c r="P2922" t="s">
        <v>58</v>
      </c>
      <c r="Q2922" t="s">
        <v>60</v>
      </c>
      <c r="R2922" t="s">
        <v>70</v>
      </c>
    </row>
    <row r="2923" spans="1:18" x14ac:dyDescent="0.25">
      <c r="A2923" t="s">
        <v>30</v>
      </c>
      <c r="B2923" t="s">
        <v>36</v>
      </c>
      <c r="C2923" t="s">
        <v>51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0.26192549999999998</v>
      </c>
      <c r="H2923">
        <v>0.26192559999999998</v>
      </c>
      <c r="I2923">
        <v>78.662599999999998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12598</v>
      </c>
      <c r="P2923" t="s">
        <v>58</v>
      </c>
      <c r="Q2923" t="s">
        <v>60</v>
      </c>
      <c r="R2923" t="s">
        <v>70</v>
      </c>
    </row>
    <row r="2924" spans="1:18" x14ac:dyDescent="0.25">
      <c r="A2924" t="s">
        <v>28</v>
      </c>
      <c r="B2924" t="s">
        <v>36</v>
      </c>
      <c r="C2924" t="s">
        <v>51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1.0717159999999999</v>
      </c>
      <c r="H2924">
        <v>1.0717159999999999</v>
      </c>
      <c r="I2924">
        <v>78.662599999999998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12598</v>
      </c>
      <c r="P2924" t="s">
        <v>58</v>
      </c>
      <c r="Q2924" t="s">
        <v>60</v>
      </c>
      <c r="R2924" t="s">
        <v>70</v>
      </c>
    </row>
    <row r="2925" spans="1:18" x14ac:dyDescent="0.25">
      <c r="A2925" t="s">
        <v>29</v>
      </c>
      <c r="B2925" t="s">
        <v>36</v>
      </c>
      <c r="C2925" t="s">
        <v>51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0.91834280000000001</v>
      </c>
      <c r="H2925">
        <v>0.91834289999999996</v>
      </c>
      <c r="I2925">
        <v>78.662599999999998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12598</v>
      </c>
      <c r="P2925" t="s">
        <v>58</v>
      </c>
      <c r="Q2925" t="s">
        <v>60</v>
      </c>
      <c r="R2925" t="s">
        <v>70</v>
      </c>
    </row>
    <row r="2926" spans="1:18" x14ac:dyDescent="0.25">
      <c r="A2926" t="s">
        <v>43</v>
      </c>
      <c r="B2926" t="s">
        <v>36</v>
      </c>
      <c r="C2926" t="s">
        <v>51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13.501480000000001</v>
      </c>
      <c r="H2926">
        <v>13.501480000000001</v>
      </c>
      <c r="I2926">
        <v>78.662599999999998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12598</v>
      </c>
      <c r="P2926" t="s">
        <v>58</v>
      </c>
      <c r="Q2926" t="s">
        <v>60</v>
      </c>
      <c r="R2926" t="s">
        <v>70</v>
      </c>
    </row>
    <row r="2927" spans="1:18" x14ac:dyDescent="0.25">
      <c r="A2927" t="s">
        <v>30</v>
      </c>
      <c r="B2927" t="s">
        <v>36</v>
      </c>
      <c r="C2927" t="s">
        <v>51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0.22193360000000001</v>
      </c>
      <c r="H2927">
        <v>0.22193360000000001</v>
      </c>
      <c r="I2927">
        <v>78.317599999999999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21671</v>
      </c>
      <c r="P2927" t="s">
        <v>58</v>
      </c>
      <c r="Q2927" t="s">
        <v>60</v>
      </c>
    </row>
    <row r="2928" spans="1:18" x14ac:dyDescent="0.25">
      <c r="A2928" t="s">
        <v>28</v>
      </c>
      <c r="B2928" t="s">
        <v>36</v>
      </c>
      <c r="C2928" t="s">
        <v>51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0.94512819999999997</v>
      </c>
      <c r="H2928">
        <v>0.94512819999999997</v>
      </c>
      <c r="I2928">
        <v>78.317599999999999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21671</v>
      </c>
      <c r="P2928" t="s">
        <v>58</v>
      </c>
      <c r="Q2928" t="s">
        <v>60</v>
      </c>
    </row>
    <row r="2929" spans="1:18" x14ac:dyDescent="0.25">
      <c r="A2929" t="s">
        <v>29</v>
      </c>
      <c r="B2929" t="s">
        <v>36</v>
      </c>
      <c r="C2929" t="s">
        <v>51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0.79043969999999997</v>
      </c>
      <c r="H2929">
        <v>0.79043969999999997</v>
      </c>
      <c r="I2929">
        <v>78.317599999999999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21671</v>
      </c>
      <c r="P2929" t="s">
        <v>58</v>
      </c>
      <c r="Q2929" t="s">
        <v>60</v>
      </c>
    </row>
    <row r="2930" spans="1:18" x14ac:dyDescent="0.25">
      <c r="A2930" t="s">
        <v>43</v>
      </c>
      <c r="B2930" t="s">
        <v>36</v>
      </c>
      <c r="C2930" t="s">
        <v>51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20.481870000000001</v>
      </c>
      <c r="H2930">
        <v>20.481870000000001</v>
      </c>
      <c r="I2930">
        <v>78.317599999999999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21671</v>
      </c>
      <c r="P2930" t="s">
        <v>58</v>
      </c>
      <c r="Q2930" t="s">
        <v>60</v>
      </c>
    </row>
    <row r="2931" spans="1:18" x14ac:dyDescent="0.25">
      <c r="A2931" t="s">
        <v>30</v>
      </c>
      <c r="B2931" t="s">
        <v>36</v>
      </c>
      <c r="C2931" t="s">
        <v>52</v>
      </c>
      <c r="D2931" t="s">
        <v>57</v>
      </c>
      <c r="E2931">
        <v>11</v>
      </c>
      <c r="F2931" t="str">
        <f t="shared" si="45"/>
        <v>Average Per Ton1-in-2September Monthly System Peak Day100% Cycling11</v>
      </c>
      <c r="G2931">
        <v>0.20293890000000001</v>
      </c>
      <c r="H2931">
        <v>0.20293890000000001</v>
      </c>
      <c r="I2931">
        <v>85.557500000000005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9073</v>
      </c>
      <c r="P2931" t="s">
        <v>58</v>
      </c>
      <c r="Q2931" t="s">
        <v>60</v>
      </c>
      <c r="R2931" t="s">
        <v>71</v>
      </c>
    </row>
    <row r="2932" spans="1:18" x14ac:dyDescent="0.25">
      <c r="A2932" t="s">
        <v>28</v>
      </c>
      <c r="B2932" t="s">
        <v>36</v>
      </c>
      <c r="C2932" t="s">
        <v>52</v>
      </c>
      <c r="D2932" t="s">
        <v>57</v>
      </c>
      <c r="E2932">
        <v>11</v>
      </c>
      <c r="F2932" t="str">
        <f t="shared" si="45"/>
        <v>Average Per Premise1-in-2September Monthly System Peak Day100% Cycling11</v>
      </c>
      <c r="G2932">
        <v>0.91127449999999999</v>
      </c>
      <c r="H2932">
        <v>0.91127449999999999</v>
      </c>
      <c r="I2932">
        <v>85.557500000000005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9073</v>
      </c>
      <c r="P2932" t="s">
        <v>58</v>
      </c>
      <c r="Q2932" t="s">
        <v>60</v>
      </c>
      <c r="R2932" t="s">
        <v>71</v>
      </c>
    </row>
    <row r="2933" spans="1:18" x14ac:dyDescent="0.25">
      <c r="A2933" t="s">
        <v>29</v>
      </c>
      <c r="B2933" t="s">
        <v>36</v>
      </c>
      <c r="C2933" t="s">
        <v>52</v>
      </c>
      <c r="D2933" t="s">
        <v>57</v>
      </c>
      <c r="E2933">
        <v>11</v>
      </c>
      <c r="F2933" t="str">
        <f t="shared" si="45"/>
        <v>Average Per Device1-in-2September Monthly System Peak Day100% Cycling11</v>
      </c>
      <c r="G2933">
        <v>0.73755519999999997</v>
      </c>
      <c r="H2933">
        <v>0.73755519999999997</v>
      </c>
      <c r="I2933">
        <v>85.557500000000005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9073</v>
      </c>
      <c r="P2933" t="s">
        <v>58</v>
      </c>
      <c r="Q2933" t="s">
        <v>60</v>
      </c>
      <c r="R2933" t="s">
        <v>71</v>
      </c>
    </row>
    <row r="2934" spans="1:18" x14ac:dyDescent="0.25">
      <c r="A2934" t="s">
        <v>43</v>
      </c>
      <c r="B2934" t="s">
        <v>36</v>
      </c>
      <c r="C2934" t="s">
        <v>52</v>
      </c>
      <c r="D2934" t="s">
        <v>57</v>
      </c>
      <c r="E2934">
        <v>11</v>
      </c>
      <c r="F2934" t="str">
        <f t="shared" si="45"/>
        <v>Aggregate1-in-2September Monthly System Peak Day100% Cycling11</v>
      </c>
      <c r="G2934">
        <v>8.2679930000000006</v>
      </c>
      <c r="H2934">
        <v>8.2679939999999998</v>
      </c>
      <c r="I2934">
        <v>85.557500000000005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9073</v>
      </c>
      <c r="P2934" t="s">
        <v>58</v>
      </c>
      <c r="Q2934" t="s">
        <v>60</v>
      </c>
      <c r="R2934" t="s">
        <v>71</v>
      </c>
    </row>
    <row r="2935" spans="1:18" x14ac:dyDescent="0.25">
      <c r="A2935" t="s">
        <v>30</v>
      </c>
      <c r="B2935" t="s">
        <v>36</v>
      </c>
      <c r="C2935" t="s">
        <v>52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0.29249389999999997</v>
      </c>
      <c r="H2935">
        <v>0.29249389999999997</v>
      </c>
      <c r="I2935">
        <v>86.520899999999997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12598</v>
      </c>
      <c r="P2935" t="s">
        <v>58</v>
      </c>
      <c r="Q2935" t="s">
        <v>60</v>
      </c>
      <c r="R2935" t="s">
        <v>71</v>
      </c>
    </row>
    <row r="2936" spans="1:18" x14ac:dyDescent="0.25">
      <c r="A2936" t="s">
        <v>28</v>
      </c>
      <c r="B2936" t="s">
        <v>36</v>
      </c>
      <c r="C2936" t="s">
        <v>52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1.1967920000000001</v>
      </c>
      <c r="H2936">
        <v>1.1967920000000001</v>
      </c>
      <c r="I2936">
        <v>86.520899999999997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12598</v>
      </c>
      <c r="P2936" t="s">
        <v>58</v>
      </c>
      <c r="Q2936" t="s">
        <v>60</v>
      </c>
      <c r="R2936" t="s">
        <v>71</v>
      </c>
    </row>
    <row r="2937" spans="1:18" x14ac:dyDescent="0.25">
      <c r="A2937" t="s">
        <v>29</v>
      </c>
      <c r="B2937" t="s">
        <v>36</v>
      </c>
      <c r="C2937" t="s">
        <v>52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1.0255190000000001</v>
      </c>
      <c r="H2937">
        <v>1.0255190000000001</v>
      </c>
      <c r="I2937">
        <v>86.520899999999997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12598</v>
      </c>
      <c r="P2937" t="s">
        <v>58</v>
      </c>
      <c r="Q2937" t="s">
        <v>60</v>
      </c>
      <c r="R2937" t="s">
        <v>71</v>
      </c>
    </row>
    <row r="2938" spans="1:18" x14ac:dyDescent="0.25">
      <c r="A2938" t="s">
        <v>43</v>
      </c>
      <c r="B2938" t="s">
        <v>36</v>
      </c>
      <c r="C2938" t="s">
        <v>52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15.07718</v>
      </c>
      <c r="H2938">
        <v>15.07718</v>
      </c>
      <c r="I2938">
        <v>86.520899999999997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12598</v>
      </c>
      <c r="P2938" t="s">
        <v>58</v>
      </c>
      <c r="Q2938" t="s">
        <v>60</v>
      </c>
      <c r="R2938" t="s">
        <v>71</v>
      </c>
    </row>
    <row r="2939" spans="1:18" x14ac:dyDescent="0.25">
      <c r="A2939" t="s">
        <v>30</v>
      </c>
      <c r="B2939" t="s">
        <v>36</v>
      </c>
      <c r="C2939" t="s">
        <v>52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0.25499719999999998</v>
      </c>
      <c r="H2939">
        <v>0.25499719999999998</v>
      </c>
      <c r="I2939">
        <v>86.117500000000007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21671</v>
      </c>
      <c r="P2939" t="s">
        <v>58</v>
      </c>
      <c r="Q2939" t="s">
        <v>60</v>
      </c>
    </row>
    <row r="2940" spans="1:18" x14ac:dyDescent="0.25">
      <c r="A2940" t="s">
        <v>28</v>
      </c>
      <c r="B2940" t="s">
        <v>36</v>
      </c>
      <c r="C2940" t="s">
        <v>52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1.085933</v>
      </c>
      <c r="H2940">
        <v>1.085933</v>
      </c>
      <c r="I2940">
        <v>86.117500000000007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21671</v>
      </c>
      <c r="P2940" t="s">
        <v>58</v>
      </c>
      <c r="Q2940" t="s">
        <v>60</v>
      </c>
    </row>
    <row r="2941" spans="1:18" x14ac:dyDescent="0.25">
      <c r="A2941" t="s">
        <v>29</v>
      </c>
      <c r="B2941" t="s">
        <v>36</v>
      </c>
      <c r="C2941" t="s">
        <v>52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0.90819919999999998</v>
      </c>
      <c r="H2941">
        <v>0.90819919999999998</v>
      </c>
      <c r="I2941">
        <v>86.117500000000007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21671</v>
      </c>
      <c r="P2941" t="s">
        <v>58</v>
      </c>
      <c r="Q2941" t="s">
        <v>60</v>
      </c>
    </row>
    <row r="2942" spans="1:18" x14ac:dyDescent="0.25">
      <c r="A2942" t="s">
        <v>43</v>
      </c>
      <c r="B2942" t="s">
        <v>36</v>
      </c>
      <c r="C2942" t="s">
        <v>52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23.533259999999999</v>
      </c>
      <c r="H2942">
        <v>23.533259999999999</v>
      </c>
      <c r="I2942">
        <v>86.117500000000007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21671</v>
      </c>
      <c r="P2942" t="s">
        <v>58</v>
      </c>
      <c r="Q2942" t="s">
        <v>60</v>
      </c>
    </row>
    <row r="2943" spans="1:18" x14ac:dyDescent="0.25">
      <c r="A2943" t="s">
        <v>30</v>
      </c>
      <c r="B2943" t="s">
        <v>36</v>
      </c>
      <c r="C2943" t="s">
        <v>47</v>
      </c>
      <c r="D2943" t="s">
        <v>57</v>
      </c>
      <c r="E2943">
        <v>12</v>
      </c>
      <c r="F2943" t="str">
        <f t="shared" si="45"/>
        <v>Average Per Ton1-in-2August Monthly System Peak Day100% Cycling12</v>
      </c>
      <c r="G2943">
        <v>0.226634</v>
      </c>
      <c r="H2943">
        <v>0.226634</v>
      </c>
      <c r="I2943">
        <v>81.859200000000001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9073</v>
      </c>
      <c r="P2943" t="s">
        <v>58</v>
      </c>
      <c r="Q2943" t="s">
        <v>60</v>
      </c>
      <c r="R2943" t="s">
        <v>66</v>
      </c>
    </row>
    <row r="2944" spans="1:18" x14ac:dyDescent="0.25">
      <c r="A2944" t="s">
        <v>28</v>
      </c>
      <c r="B2944" t="s">
        <v>36</v>
      </c>
      <c r="C2944" t="s">
        <v>47</v>
      </c>
      <c r="D2944" t="s">
        <v>57</v>
      </c>
      <c r="E2944">
        <v>12</v>
      </c>
      <c r="F2944" t="str">
        <f t="shared" si="45"/>
        <v>Average Per Premise1-in-2August Monthly System Peak Day100% Cycling12</v>
      </c>
      <c r="G2944">
        <v>1.0176750000000001</v>
      </c>
      <c r="H2944">
        <v>1.0176750000000001</v>
      </c>
      <c r="I2944">
        <v>81.859200000000001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9073</v>
      </c>
      <c r="P2944" t="s">
        <v>58</v>
      </c>
      <c r="Q2944" t="s">
        <v>60</v>
      </c>
      <c r="R2944" t="s">
        <v>66</v>
      </c>
    </row>
    <row r="2945" spans="1:18" x14ac:dyDescent="0.25">
      <c r="A2945" t="s">
        <v>29</v>
      </c>
      <c r="B2945" t="s">
        <v>36</v>
      </c>
      <c r="C2945" t="s">
        <v>47</v>
      </c>
      <c r="D2945" t="s">
        <v>57</v>
      </c>
      <c r="E2945">
        <v>12</v>
      </c>
      <c r="F2945" t="str">
        <f t="shared" si="45"/>
        <v>Average Per Device1-in-2August Monthly System Peak Day100% Cycling12</v>
      </c>
      <c r="G2945">
        <v>0.82367210000000002</v>
      </c>
      <c r="H2945">
        <v>0.82367210000000002</v>
      </c>
      <c r="I2945">
        <v>81.859200000000001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9073</v>
      </c>
      <c r="P2945" t="s">
        <v>58</v>
      </c>
      <c r="Q2945" t="s">
        <v>60</v>
      </c>
      <c r="R2945" t="s">
        <v>66</v>
      </c>
    </row>
    <row r="2946" spans="1:18" x14ac:dyDescent="0.25">
      <c r="A2946" t="s">
        <v>43</v>
      </c>
      <c r="B2946" t="s">
        <v>36</v>
      </c>
      <c r="C2946" t="s">
        <v>47</v>
      </c>
      <c r="D2946" t="s">
        <v>57</v>
      </c>
      <c r="E2946">
        <v>12</v>
      </c>
      <c r="F2946" t="str">
        <f t="shared" si="45"/>
        <v>Aggregate1-in-2August Monthly System Peak Day100% Cycling12</v>
      </c>
      <c r="G2946">
        <v>9.2333639999999999</v>
      </c>
      <c r="H2946">
        <v>9.2333639999999999</v>
      </c>
      <c r="I2946">
        <v>81.859200000000001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9073</v>
      </c>
      <c r="P2946" t="s">
        <v>58</v>
      </c>
      <c r="Q2946" t="s">
        <v>60</v>
      </c>
      <c r="R2946" t="s">
        <v>66</v>
      </c>
    </row>
    <row r="2947" spans="1:18" x14ac:dyDescent="0.25">
      <c r="A2947" t="s">
        <v>30</v>
      </c>
      <c r="B2947" t="s">
        <v>36</v>
      </c>
      <c r="C2947" t="s">
        <v>47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0.3459526</v>
      </c>
      <c r="H2947">
        <v>0.3459526</v>
      </c>
      <c r="I2947">
        <v>82.424999999999997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12598</v>
      </c>
      <c r="P2947" t="s">
        <v>58</v>
      </c>
      <c r="Q2947" t="s">
        <v>60</v>
      </c>
      <c r="R2947" t="s">
        <v>66</v>
      </c>
    </row>
    <row r="2948" spans="1:18" x14ac:dyDescent="0.25">
      <c r="A2948" t="s">
        <v>28</v>
      </c>
      <c r="B2948" t="s">
        <v>36</v>
      </c>
      <c r="C2948" t="s">
        <v>47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1.4155279999999999</v>
      </c>
      <c r="H2948">
        <v>1.4155279999999999</v>
      </c>
      <c r="I2948">
        <v>82.424999999999997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12598</v>
      </c>
      <c r="P2948" t="s">
        <v>58</v>
      </c>
      <c r="Q2948" t="s">
        <v>60</v>
      </c>
      <c r="R2948" t="s">
        <v>66</v>
      </c>
    </row>
    <row r="2949" spans="1:18" x14ac:dyDescent="0.25">
      <c r="A2949" t="s">
        <v>29</v>
      </c>
      <c r="B2949" t="s">
        <v>36</v>
      </c>
      <c r="C2949" t="s">
        <v>47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1.212952</v>
      </c>
      <c r="H2949">
        <v>1.212952</v>
      </c>
      <c r="I2949">
        <v>82.424999999999997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12598</v>
      </c>
      <c r="P2949" t="s">
        <v>58</v>
      </c>
      <c r="Q2949" t="s">
        <v>60</v>
      </c>
      <c r="R2949" t="s">
        <v>66</v>
      </c>
    </row>
    <row r="2950" spans="1:18" x14ac:dyDescent="0.25">
      <c r="A2950" t="s">
        <v>43</v>
      </c>
      <c r="B2950" t="s">
        <v>36</v>
      </c>
      <c r="C2950" t="s">
        <v>47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17.832820000000002</v>
      </c>
      <c r="H2950">
        <v>17.832820000000002</v>
      </c>
      <c r="I2950">
        <v>82.424999999999997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12598</v>
      </c>
      <c r="P2950" t="s">
        <v>58</v>
      </c>
      <c r="Q2950" t="s">
        <v>60</v>
      </c>
      <c r="R2950" t="s">
        <v>66</v>
      </c>
    </row>
    <row r="2951" spans="1:18" x14ac:dyDescent="0.25">
      <c r="A2951" t="s">
        <v>30</v>
      </c>
      <c r="B2951" t="s">
        <v>36</v>
      </c>
      <c r="C2951" t="s">
        <v>47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0.29599389999999998</v>
      </c>
      <c r="H2951">
        <v>0.29599389999999998</v>
      </c>
      <c r="I2951">
        <v>82.188100000000006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21671</v>
      </c>
      <c r="P2951" t="s">
        <v>58</v>
      </c>
      <c r="Q2951" t="s">
        <v>60</v>
      </c>
    </row>
    <row r="2952" spans="1:18" x14ac:dyDescent="0.25">
      <c r="A2952" t="s">
        <v>28</v>
      </c>
      <c r="B2952" t="s">
        <v>36</v>
      </c>
      <c r="C2952" t="s">
        <v>47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1.2605219999999999</v>
      </c>
      <c r="H2952">
        <v>1.2605219999999999</v>
      </c>
      <c r="I2952">
        <v>82.188100000000006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21671</v>
      </c>
      <c r="P2952" t="s">
        <v>58</v>
      </c>
      <c r="Q2952" t="s">
        <v>60</v>
      </c>
    </row>
    <row r="2953" spans="1:18" x14ac:dyDescent="0.25">
      <c r="A2953" t="s">
        <v>29</v>
      </c>
      <c r="B2953" t="s">
        <v>36</v>
      </c>
      <c r="C2953" t="s">
        <v>47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1.0542130000000001</v>
      </c>
      <c r="H2953">
        <v>1.0542130000000001</v>
      </c>
      <c r="I2953">
        <v>82.188100000000006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21671</v>
      </c>
      <c r="P2953" t="s">
        <v>58</v>
      </c>
      <c r="Q2953" t="s">
        <v>60</v>
      </c>
    </row>
    <row r="2954" spans="1:18" x14ac:dyDescent="0.25">
      <c r="A2954" t="s">
        <v>43</v>
      </c>
      <c r="B2954" t="s">
        <v>36</v>
      </c>
      <c r="C2954" t="s">
        <v>47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27.316770000000002</v>
      </c>
      <c r="H2954">
        <v>27.316770000000002</v>
      </c>
      <c r="I2954">
        <v>82.188100000000006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21671</v>
      </c>
      <c r="P2954" t="s">
        <v>58</v>
      </c>
      <c r="Q2954" t="s">
        <v>60</v>
      </c>
    </row>
    <row r="2955" spans="1:18" x14ac:dyDescent="0.25">
      <c r="A2955" t="s">
        <v>30</v>
      </c>
      <c r="B2955" t="s">
        <v>36</v>
      </c>
      <c r="C2955" t="s">
        <v>37</v>
      </c>
      <c r="D2955" t="s">
        <v>57</v>
      </c>
      <c r="E2955">
        <v>12</v>
      </c>
      <c r="F2955" t="str">
        <f t="shared" si="46"/>
        <v>Average Per Ton1-in-2August Typical Event Day100% Cycling12</v>
      </c>
      <c r="G2955">
        <v>0.2078749</v>
      </c>
      <c r="H2955">
        <v>0.2078749</v>
      </c>
      <c r="I2955">
        <v>80.225700000000003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9073</v>
      </c>
      <c r="P2955" t="s">
        <v>58</v>
      </c>
      <c r="Q2955" t="s">
        <v>60</v>
      </c>
      <c r="R2955" t="s">
        <v>66</v>
      </c>
    </row>
    <row r="2956" spans="1:18" x14ac:dyDescent="0.25">
      <c r="A2956" t="s">
        <v>28</v>
      </c>
      <c r="B2956" t="s">
        <v>36</v>
      </c>
      <c r="C2956" t="s">
        <v>37</v>
      </c>
      <c r="D2956" t="s">
        <v>57</v>
      </c>
      <c r="E2956">
        <v>12</v>
      </c>
      <c r="F2956" t="str">
        <f t="shared" si="46"/>
        <v>Average Per Premise1-in-2August Typical Event Day100% Cycling12</v>
      </c>
      <c r="G2956">
        <v>0.93343909999999997</v>
      </c>
      <c r="H2956">
        <v>0.93343909999999997</v>
      </c>
      <c r="I2956">
        <v>80.225700000000003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9073</v>
      </c>
      <c r="P2956" t="s">
        <v>58</v>
      </c>
      <c r="Q2956" t="s">
        <v>60</v>
      </c>
      <c r="R2956" t="s">
        <v>66</v>
      </c>
    </row>
    <row r="2957" spans="1:18" x14ac:dyDescent="0.25">
      <c r="A2957" t="s">
        <v>29</v>
      </c>
      <c r="B2957" t="s">
        <v>36</v>
      </c>
      <c r="C2957" t="s">
        <v>37</v>
      </c>
      <c r="D2957" t="s">
        <v>57</v>
      </c>
      <c r="E2957">
        <v>12</v>
      </c>
      <c r="F2957" t="str">
        <f t="shared" si="46"/>
        <v>Average Per Device1-in-2August Typical Event Day100% Cycling12</v>
      </c>
      <c r="G2957">
        <v>0.75549449999999996</v>
      </c>
      <c r="H2957">
        <v>0.75549449999999996</v>
      </c>
      <c r="I2957">
        <v>80.225700000000003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9073</v>
      </c>
      <c r="P2957" t="s">
        <v>58</v>
      </c>
      <c r="Q2957" t="s">
        <v>60</v>
      </c>
      <c r="R2957" t="s">
        <v>66</v>
      </c>
    </row>
    <row r="2958" spans="1:18" x14ac:dyDescent="0.25">
      <c r="A2958" t="s">
        <v>43</v>
      </c>
      <c r="B2958" t="s">
        <v>36</v>
      </c>
      <c r="C2958" t="s">
        <v>37</v>
      </c>
      <c r="D2958" t="s">
        <v>57</v>
      </c>
      <c r="E2958">
        <v>12</v>
      </c>
      <c r="F2958" t="str">
        <f t="shared" si="46"/>
        <v>Aggregate1-in-2August Typical Event Day100% Cycling12</v>
      </c>
      <c r="G2958">
        <v>8.4690930000000009</v>
      </c>
      <c r="H2958">
        <v>8.4690930000000009</v>
      </c>
      <c r="I2958">
        <v>80.225700000000003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9073</v>
      </c>
      <c r="P2958" t="s">
        <v>58</v>
      </c>
      <c r="Q2958" t="s">
        <v>60</v>
      </c>
      <c r="R2958" t="s">
        <v>66</v>
      </c>
    </row>
    <row r="2959" spans="1:18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0.33079120000000001</v>
      </c>
      <c r="H2959">
        <v>0.33079120000000001</v>
      </c>
      <c r="I2959">
        <v>80.919700000000006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12598</v>
      </c>
      <c r="P2959" t="s">
        <v>58</v>
      </c>
      <c r="Q2959" t="s">
        <v>60</v>
      </c>
      <c r="R2959" t="s">
        <v>66</v>
      </c>
    </row>
    <row r="2960" spans="1:18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1.3534919999999999</v>
      </c>
      <c r="H2960">
        <v>1.3534919999999999</v>
      </c>
      <c r="I2960">
        <v>80.919700000000006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12598</v>
      </c>
      <c r="P2960" t="s">
        <v>58</v>
      </c>
      <c r="Q2960" t="s">
        <v>60</v>
      </c>
      <c r="R2960" t="s">
        <v>66</v>
      </c>
    </row>
    <row r="2961" spans="1:18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1.159794</v>
      </c>
      <c r="H2961">
        <v>1.159794</v>
      </c>
      <c r="I2961">
        <v>80.919700000000006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12598</v>
      </c>
      <c r="P2961" t="s">
        <v>58</v>
      </c>
      <c r="Q2961" t="s">
        <v>60</v>
      </c>
      <c r="R2961" t="s">
        <v>66</v>
      </c>
    </row>
    <row r="2962" spans="1:18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17.051290000000002</v>
      </c>
      <c r="H2962">
        <v>17.051290000000002</v>
      </c>
      <c r="I2962">
        <v>80.919700000000006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12598</v>
      </c>
      <c r="P2962" t="s">
        <v>58</v>
      </c>
      <c r="Q2962" t="s">
        <v>60</v>
      </c>
      <c r="R2962" t="s">
        <v>66</v>
      </c>
    </row>
    <row r="2963" spans="1:18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0.27932610000000002</v>
      </c>
      <c r="H2963">
        <v>0.27932610000000002</v>
      </c>
      <c r="I2963">
        <v>80.629099999999994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21671</v>
      </c>
      <c r="P2963" t="s">
        <v>58</v>
      </c>
      <c r="Q2963" t="s">
        <v>60</v>
      </c>
    </row>
    <row r="2964" spans="1:18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1.18954</v>
      </c>
      <c r="H2964">
        <v>1.18954</v>
      </c>
      <c r="I2964">
        <v>80.629099999999994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21671</v>
      </c>
      <c r="P2964" t="s">
        <v>58</v>
      </c>
      <c r="Q2964" t="s">
        <v>60</v>
      </c>
    </row>
    <row r="2965" spans="1:18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0.99484919999999999</v>
      </c>
      <c r="H2965">
        <v>0.99484919999999999</v>
      </c>
      <c r="I2965">
        <v>80.629099999999994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21671</v>
      </c>
      <c r="P2965" t="s">
        <v>58</v>
      </c>
      <c r="Q2965" t="s">
        <v>60</v>
      </c>
    </row>
    <row r="2966" spans="1:18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25.77853</v>
      </c>
      <c r="H2966">
        <v>25.77853</v>
      </c>
      <c r="I2966">
        <v>80.629099999999994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21671</v>
      </c>
      <c r="P2966" t="s">
        <v>58</v>
      </c>
      <c r="Q2966" t="s">
        <v>60</v>
      </c>
    </row>
    <row r="2967" spans="1:18" x14ac:dyDescent="0.25">
      <c r="A2967" t="s">
        <v>30</v>
      </c>
      <c r="B2967" t="s">
        <v>36</v>
      </c>
      <c r="C2967" t="s">
        <v>48</v>
      </c>
      <c r="D2967" t="s">
        <v>57</v>
      </c>
      <c r="E2967">
        <v>12</v>
      </c>
      <c r="F2967" t="str">
        <f t="shared" si="46"/>
        <v>Average Per Ton1-in-2July Monthly System Peak Day100% Cycling12</v>
      </c>
      <c r="G2967">
        <v>0.205483</v>
      </c>
      <c r="H2967">
        <v>0.205483</v>
      </c>
      <c r="I2967">
        <v>75.989699999999999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9073</v>
      </c>
      <c r="P2967" t="s">
        <v>58</v>
      </c>
      <c r="Q2967" t="s">
        <v>60</v>
      </c>
      <c r="R2967" t="s">
        <v>67</v>
      </c>
    </row>
    <row r="2968" spans="1:18" x14ac:dyDescent="0.25">
      <c r="A2968" t="s">
        <v>28</v>
      </c>
      <c r="B2968" t="s">
        <v>36</v>
      </c>
      <c r="C2968" t="s">
        <v>48</v>
      </c>
      <c r="D2968" t="s">
        <v>57</v>
      </c>
      <c r="E2968">
        <v>12</v>
      </c>
      <c r="F2968" t="str">
        <f t="shared" si="46"/>
        <v>Average Per Premise1-in-2July Monthly System Peak Day100% Cycling12</v>
      </c>
      <c r="G2968">
        <v>0.92269840000000003</v>
      </c>
      <c r="H2968">
        <v>0.92269840000000003</v>
      </c>
      <c r="I2968">
        <v>75.989699999999999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9073</v>
      </c>
      <c r="P2968" t="s">
        <v>58</v>
      </c>
      <c r="Q2968" t="s">
        <v>60</v>
      </c>
      <c r="R2968" t="s">
        <v>67</v>
      </c>
    </row>
    <row r="2969" spans="1:18" x14ac:dyDescent="0.25">
      <c r="A2969" t="s">
        <v>29</v>
      </c>
      <c r="B2969" t="s">
        <v>36</v>
      </c>
      <c r="C2969" t="s">
        <v>48</v>
      </c>
      <c r="D2969" t="s">
        <v>57</v>
      </c>
      <c r="E2969">
        <v>12</v>
      </c>
      <c r="F2969" t="str">
        <f t="shared" si="46"/>
        <v>Average Per Device1-in-2July Monthly System Peak Day100% Cycling12</v>
      </c>
      <c r="G2969">
        <v>0.74680139999999995</v>
      </c>
      <c r="H2969">
        <v>0.74680139999999995</v>
      </c>
      <c r="I2969">
        <v>75.989699999999999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9073</v>
      </c>
      <c r="P2969" t="s">
        <v>58</v>
      </c>
      <c r="Q2969" t="s">
        <v>60</v>
      </c>
      <c r="R2969" t="s">
        <v>67</v>
      </c>
    </row>
    <row r="2970" spans="1:18" x14ac:dyDescent="0.25">
      <c r="A2970" t="s">
        <v>43</v>
      </c>
      <c r="B2970" t="s">
        <v>36</v>
      </c>
      <c r="C2970" t="s">
        <v>48</v>
      </c>
      <c r="D2970" t="s">
        <v>57</v>
      </c>
      <c r="E2970">
        <v>12</v>
      </c>
      <c r="F2970" t="str">
        <f t="shared" si="46"/>
        <v>Aggregate1-in-2July Monthly System Peak Day100% Cycling12</v>
      </c>
      <c r="G2970">
        <v>8.3716430000000006</v>
      </c>
      <c r="H2970">
        <v>8.3716430000000006</v>
      </c>
      <c r="I2970">
        <v>75.989699999999999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9073</v>
      </c>
      <c r="P2970" t="s">
        <v>58</v>
      </c>
      <c r="Q2970" t="s">
        <v>60</v>
      </c>
      <c r="R2970" t="s">
        <v>67</v>
      </c>
    </row>
    <row r="2971" spans="1:18" x14ac:dyDescent="0.25">
      <c r="A2971" t="s">
        <v>30</v>
      </c>
      <c r="B2971" t="s">
        <v>36</v>
      </c>
      <c r="C2971" t="s">
        <v>48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0.32956220000000003</v>
      </c>
      <c r="H2971">
        <v>0.32956220000000003</v>
      </c>
      <c r="I2971">
        <v>76.614699999999999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12598</v>
      </c>
      <c r="P2971" t="s">
        <v>58</v>
      </c>
      <c r="Q2971" t="s">
        <v>60</v>
      </c>
      <c r="R2971" t="s">
        <v>67</v>
      </c>
    </row>
    <row r="2972" spans="1:18" x14ac:dyDescent="0.25">
      <c r="A2972" t="s">
        <v>28</v>
      </c>
      <c r="B2972" t="s">
        <v>36</v>
      </c>
      <c r="C2972" t="s">
        <v>48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1.348463</v>
      </c>
      <c r="H2972">
        <v>1.3484640000000001</v>
      </c>
      <c r="I2972">
        <v>76.614699999999999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12598</v>
      </c>
      <c r="P2972" t="s">
        <v>58</v>
      </c>
      <c r="Q2972" t="s">
        <v>60</v>
      </c>
      <c r="R2972" t="s">
        <v>67</v>
      </c>
    </row>
    <row r="2973" spans="1:18" x14ac:dyDescent="0.25">
      <c r="A2973" t="s">
        <v>29</v>
      </c>
      <c r="B2973" t="s">
        <v>36</v>
      </c>
      <c r="C2973" t="s">
        <v>48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1.1554850000000001</v>
      </c>
      <c r="H2973">
        <v>1.1554850000000001</v>
      </c>
      <c r="I2973">
        <v>76.614699999999999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12598</v>
      </c>
      <c r="P2973" t="s">
        <v>58</v>
      </c>
      <c r="Q2973" t="s">
        <v>60</v>
      </c>
      <c r="R2973" t="s">
        <v>67</v>
      </c>
    </row>
    <row r="2974" spans="1:18" x14ac:dyDescent="0.25">
      <c r="A2974" t="s">
        <v>43</v>
      </c>
      <c r="B2974" t="s">
        <v>36</v>
      </c>
      <c r="C2974" t="s">
        <v>48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16.987939999999998</v>
      </c>
      <c r="H2974">
        <v>16.987939999999998</v>
      </c>
      <c r="I2974">
        <v>76.614699999999999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12598</v>
      </c>
      <c r="P2974" t="s">
        <v>58</v>
      </c>
      <c r="Q2974" t="s">
        <v>60</v>
      </c>
      <c r="R2974" t="s">
        <v>67</v>
      </c>
    </row>
    <row r="2975" spans="1:18" x14ac:dyDescent="0.25">
      <c r="A2975" t="s">
        <v>30</v>
      </c>
      <c r="B2975" t="s">
        <v>36</v>
      </c>
      <c r="C2975" t="s">
        <v>48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0.27761019999999997</v>
      </c>
      <c r="H2975">
        <v>0.27761019999999997</v>
      </c>
      <c r="I2975">
        <v>76.352999999999994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21671</v>
      </c>
      <c r="P2975" t="s">
        <v>58</v>
      </c>
      <c r="Q2975" t="s">
        <v>60</v>
      </c>
    </row>
    <row r="2976" spans="1:18" x14ac:dyDescent="0.25">
      <c r="A2976" t="s">
        <v>28</v>
      </c>
      <c r="B2976" t="s">
        <v>36</v>
      </c>
      <c r="C2976" t="s">
        <v>48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1.1822330000000001</v>
      </c>
      <c r="H2976">
        <v>1.1822330000000001</v>
      </c>
      <c r="I2976">
        <v>76.352999999999994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21671</v>
      </c>
      <c r="P2976" t="s">
        <v>58</v>
      </c>
      <c r="Q2976" t="s">
        <v>60</v>
      </c>
    </row>
    <row r="2977" spans="1:18" x14ac:dyDescent="0.25">
      <c r="A2977" t="s">
        <v>29</v>
      </c>
      <c r="B2977" t="s">
        <v>36</v>
      </c>
      <c r="C2977" t="s">
        <v>48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0.9887378</v>
      </c>
      <c r="H2977">
        <v>0.9887378</v>
      </c>
      <c r="I2977">
        <v>76.352999999999994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21671</v>
      </c>
      <c r="P2977" t="s">
        <v>58</v>
      </c>
      <c r="Q2977" t="s">
        <v>60</v>
      </c>
    </row>
    <row r="2978" spans="1:18" x14ac:dyDescent="0.25">
      <c r="A2978" t="s">
        <v>43</v>
      </c>
      <c r="B2978" t="s">
        <v>36</v>
      </c>
      <c r="C2978" t="s">
        <v>48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25.620170000000002</v>
      </c>
      <c r="H2978">
        <v>25.620170000000002</v>
      </c>
      <c r="I2978">
        <v>76.352999999999994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21671</v>
      </c>
      <c r="P2978" t="s">
        <v>58</v>
      </c>
      <c r="Q2978" t="s">
        <v>60</v>
      </c>
    </row>
    <row r="2979" spans="1:18" x14ac:dyDescent="0.25">
      <c r="A2979" t="s">
        <v>30</v>
      </c>
      <c r="B2979" t="s">
        <v>36</v>
      </c>
      <c r="C2979" t="s">
        <v>49</v>
      </c>
      <c r="D2979" t="s">
        <v>57</v>
      </c>
      <c r="E2979">
        <v>12</v>
      </c>
      <c r="F2979" t="str">
        <f t="shared" si="46"/>
        <v>Average Per Ton1-in-2June Monthly System Peak Day100% Cycling12</v>
      </c>
      <c r="G2979">
        <v>0.1640665</v>
      </c>
      <c r="H2979">
        <v>0.1640665</v>
      </c>
      <c r="I2979">
        <v>76.015699999999995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9073</v>
      </c>
      <c r="P2979" t="s">
        <v>58</v>
      </c>
      <c r="Q2979" t="s">
        <v>60</v>
      </c>
      <c r="R2979" t="s">
        <v>68</v>
      </c>
    </row>
    <row r="2980" spans="1:18" x14ac:dyDescent="0.25">
      <c r="A2980" t="s">
        <v>28</v>
      </c>
      <c r="B2980" t="s">
        <v>36</v>
      </c>
      <c r="C2980" t="s">
        <v>49</v>
      </c>
      <c r="D2980" t="s">
        <v>57</v>
      </c>
      <c r="E2980">
        <v>12</v>
      </c>
      <c r="F2980" t="str">
        <f t="shared" si="46"/>
        <v>Average Per Premise1-in-2June Monthly System Peak Day100% Cycling12</v>
      </c>
      <c r="G2980">
        <v>0.73672230000000005</v>
      </c>
      <c r="H2980">
        <v>0.73672219999999999</v>
      </c>
      <c r="I2980">
        <v>76.015699999999995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9073</v>
      </c>
      <c r="P2980" t="s">
        <v>58</v>
      </c>
      <c r="Q2980" t="s">
        <v>60</v>
      </c>
      <c r="R2980" t="s">
        <v>68</v>
      </c>
    </row>
    <row r="2981" spans="1:18" x14ac:dyDescent="0.25">
      <c r="A2981" t="s">
        <v>29</v>
      </c>
      <c r="B2981" t="s">
        <v>36</v>
      </c>
      <c r="C2981" t="s">
        <v>49</v>
      </c>
      <c r="D2981" t="s">
        <v>57</v>
      </c>
      <c r="E2981">
        <v>12</v>
      </c>
      <c r="F2981" t="str">
        <f t="shared" si="46"/>
        <v>Average Per Device1-in-2June Monthly System Peak Day100% Cycling12</v>
      </c>
      <c r="G2981">
        <v>0.59627839999999999</v>
      </c>
      <c r="H2981">
        <v>0.59627839999999999</v>
      </c>
      <c r="I2981">
        <v>76.015699999999995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9073</v>
      </c>
      <c r="P2981" t="s">
        <v>58</v>
      </c>
      <c r="Q2981" t="s">
        <v>60</v>
      </c>
      <c r="R2981" t="s">
        <v>68</v>
      </c>
    </row>
    <row r="2982" spans="1:18" x14ac:dyDescent="0.25">
      <c r="A2982" t="s">
        <v>43</v>
      </c>
      <c r="B2982" t="s">
        <v>36</v>
      </c>
      <c r="C2982" t="s">
        <v>49</v>
      </c>
      <c r="D2982" t="s">
        <v>57</v>
      </c>
      <c r="E2982">
        <v>12</v>
      </c>
      <c r="F2982" t="str">
        <f t="shared" si="46"/>
        <v>Aggregate1-in-2June Monthly System Peak Day100% Cycling12</v>
      </c>
      <c r="G2982">
        <v>6.6842810000000004</v>
      </c>
      <c r="H2982">
        <v>6.6842810000000004</v>
      </c>
      <c r="I2982">
        <v>76.015699999999995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9073</v>
      </c>
      <c r="P2982" t="s">
        <v>58</v>
      </c>
      <c r="Q2982" t="s">
        <v>60</v>
      </c>
      <c r="R2982" t="s">
        <v>68</v>
      </c>
    </row>
    <row r="2983" spans="1:18" x14ac:dyDescent="0.25">
      <c r="A2983" t="s">
        <v>30</v>
      </c>
      <c r="B2983" t="s">
        <v>36</v>
      </c>
      <c r="C2983" t="s">
        <v>49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0.29238249999999999</v>
      </c>
      <c r="H2983">
        <v>0.29238259999999999</v>
      </c>
      <c r="I2983">
        <v>76.751900000000006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12598</v>
      </c>
      <c r="P2983" t="s">
        <v>58</v>
      </c>
      <c r="Q2983" t="s">
        <v>60</v>
      </c>
      <c r="R2983" t="s">
        <v>68</v>
      </c>
    </row>
    <row r="2984" spans="1:18" x14ac:dyDescent="0.25">
      <c r="A2984" t="s">
        <v>28</v>
      </c>
      <c r="B2984" t="s">
        <v>36</v>
      </c>
      <c r="C2984" t="s">
        <v>49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1.1963360000000001</v>
      </c>
      <c r="H2984">
        <v>1.1963360000000001</v>
      </c>
      <c r="I2984">
        <v>76.751900000000006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12598</v>
      </c>
      <c r="P2984" t="s">
        <v>58</v>
      </c>
      <c r="Q2984" t="s">
        <v>60</v>
      </c>
      <c r="R2984" t="s">
        <v>68</v>
      </c>
    </row>
    <row r="2985" spans="1:18" x14ac:dyDescent="0.25">
      <c r="A2985" t="s">
        <v>29</v>
      </c>
      <c r="B2985" t="s">
        <v>36</v>
      </c>
      <c r="C2985" t="s">
        <v>49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1.025129</v>
      </c>
      <c r="H2985">
        <v>1.025129</v>
      </c>
      <c r="I2985">
        <v>76.751900000000006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12598</v>
      </c>
      <c r="P2985" t="s">
        <v>58</v>
      </c>
      <c r="Q2985" t="s">
        <v>60</v>
      </c>
      <c r="R2985" t="s">
        <v>68</v>
      </c>
    </row>
    <row r="2986" spans="1:18" x14ac:dyDescent="0.25">
      <c r="A2986" t="s">
        <v>43</v>
      </c>
      <c r="B2986" t="s">
        <v>36</v>
      </c>
      <c r="C2986" t="s">
        <v>49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15.071440000000001</v>
      </c>
      <c r="H2986">
        <v>15.071440000000001</v>
      </c>
      <c r="I2986">
        <v>76.751900000000006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12598</v>
      </c>
      <c r="P2986" t="s">
        <v>58</v>
      </c>
      <c r="Q2986" t="s">
        <v>60</v>
      </c>
      <c r="R2986" t="s">
        <v>68</v>
      </c>
    </row>
    <row r="2987" spans="1:18" x14ac:dyDescent="0.25">
      <c r="A2987" t="s">
        <v>30</v>
      </c>
      <c r="B2987" t="s">
        <v>36</v>
      </c>
      <c r="C2987" t="s">
        <v>49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0.2386566</v>
      </c>
      <c r="H2987">
        <v>0.2386566</v>
      </c>
      <c r="I2987">
        <v>76.443600000000004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21671</v>
      </c>
      <c r="P2987" t="s">
        <v>58</v>
      </c>
      <c r="Q2987" t="s">
        <v>60</v>
      </c>
    </row>
    <row r="2988" spans="1:18" x14ac:dyDescent="0.25">
      <c r="A2988" t="s">
        <v>28</v>
      </c>
      <c r="B2988" t="s">
        <v>36</v>
      </c>
      <c r="C2988" t="s">
        <v>49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1.0163450000000001</v>
      </c>
      <c r="H2988">
        <v>1.0163450000000001</v>
      </c>
      <c r="I2988">
        <v>76.443600000000004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21671</v>
      </c>
      <c r="P2988" t="s">
        <v>58</v>
      </c>
      <c r="Q2988" t="s">
        <v>60</v>
      </c>
    </row>
    <row r="2989" spans="1:18" x14ac:dyDescent="0.25">
      <c r="A2989" t="s">
        <v>29</v>
      </c>
      <c r="B2989" t="s">
        <v>36</v>
      </c>
      <c r="C2989" t="s">
        <v>49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0.85000039999999999</v>
      </c>
      <c r="H2989">
        <v>0.85000039999999999</v>
      </c>
      <c r="I2989">
        <v>76.443600000000004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21671</v>
      </c>
      <c r="P2989" t="s">
        <v>58</v>
      </c>
      <c r="Q2989" t="s">
        <v>60</v>
      </c>
    </row>
    <row r="2990" spans="1:18" x14ac:dyDescent="0.25">
      <c r="A2990" t="s">
        <v>43</v>
      </c>
      <c r="B2990" t="s">
        <v>36</v>
      </c>
      <c r="C2990" t="s">
        <v>49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22.025210000000001</v>
      </c>
      <c r="H2990">
        <v>22.025210000000001</v>
      </c>
      <c r="I2990">
        <v>76.443600000000004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21671</v>
      </c>
      <c r="P2990" t="s">
        <v>58</v>
      </c>
      <c r="Q2990" t="s">
        <v>60</v>
      </c>
    </row>
    <row r="2991" spans="1:18" x14ac:dyDescent="0.25">
      <c r="A2991" t="s">
        <v>30</v>
      </c>
      <c r="B2991" t="s">
        <v>36</v>
      </c>
      <c r="C2991" t="s">
        <v>50</v>
      </c>
      <c r="D2991" t="s">
        <v>57</v>
      </c>
      <c r="E2991">
        <v>12</v>
      </c>
      <c r="F2991" t="str">
        <f t="shared" si="46"/>
        <v>Average Per Ton1-in-2May Monthly System Peak Day100% Cycling12</v>
      </c>
      <c r="G2991">
        <v>0.16463549999999999</v>
      </c>
      <c r="H2991">
        <v>0.16463549999999999</v>
      </c>
      <c r="I2991">
        <v>78.087000000000003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9073</v>
      </c>
      <c r="P2991" t="s">
        <v>58</v>
      </c>
      <c r="Q2991" t="s">
        <v>60</v>
      </c>
      <c r="R2991" t="s">
        <v>69</v>
      </c>
    </row>
    <row r="2992" spans="1:18" x14ac:dyDescent="0.25">
      <c r="A2992" t="s">
        <v>28</v>
      </c>
      <c r="B2992" t="s">
        <v>36</v>
      </c>
      <c r="C2992" t="s">
        <v>50</v>
      </c>
      <c r="D2992" t="s">
        <v>57</v>
      </c>
      <c r="E2992">
        <v>12</v>
      </c>
      <c r="F2992" t="str">
        <f t="shared" si="46"/>
        <v>Average Per Premise1-in-2May Monthly System Peak Day100% Cycling12</v>
      </c>
      <c r="G2992">
        <v>0.73927759999999998</v>
      </c>
      <c r="H2992">
        <v>0.73927770000000004</v>
      </c>
      <c r="I2992">
        <v>78.087000000000003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9073</v>
      </c>
      <c r="P2992" t="s">
        <v>58</v>
      </c>
      <c r="Q2992" t="s">
        <v>60</v>
      </c>
      <c r="R2992" t="s">
        <v>69</v>
      </c>
    </row>
    <row r="2993" spans="1:18" x14ac:dyDescent="0.25">
      <c r="A2993" t="s">
        <v>29</v>
      </c>
      <c r="B2993" t="s">
        <v>36</v>
      </c>
      <c r="C2993" t="s">
        <v>50</v>
      </c>
      <c r="D2993" t="s">
        <v>57</v>
      </c>
      <c r="E2993">
        <v>12</v>
      </c>
      <c r="F2993" t="str">
        <f t="shared" si="46"/>
        <v>Average Per Device1-in-2May Monthly System Peak Day100% Cycling12</v>
      </c>
      <c r="G2993">
        <v>0.59834670000000001</v>
      </c>
      <c r="H2993">
        <v>0.59834670000000001</v>
      </c>
      <c r="I2993">
        <v>78.087000000000003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9073</v>
      </c>
      <c r="P2993" t="s">
        <v>58</v>
      </c>
      <c r="Q2993" t="s">
        <v>60</v>
      </c>
      <c r="R2993" t="s">
        <v>69</v>
      </c>
    </row>
    <row r="2994" spans="1:18" x14ac:dyDescent="0.25">
      <c r="A2994" t="s">
        <v>43</v>
      </c>
      <c r="B2994" t="s">
        <v>36</v>
      </c>
      <c r="C2994" t="s">
        <v>50</v>
      </c>
      <c r="D2994" t="s">
        <v>57</v>
      </c>
      <c r="E2994">
        <v>12</v>
      </c>
      <c r="F2994" t="str">
        <f t="shared" si="46"/>
        <v>Aggregate1-in-2May Monthly System Peak Day100% Cycling12</v>
      </c>
      <c r="G2994">
        <v>6.7074660000000002</v>
      </c>
      <c r="H2994">
        <v>6.7074660000000002</v>
      </c>
      <c r="I2994">
        <v>78.087000000000003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9073</v>
      </c>
      <c r="P2994" t="s">
        <v>58</v>
      </c>
      <c r="Q2994" t="s">
        <v>60</v>
      </c>
      <c r="R2994" t="s">
        <v>69</v>
      </c>
    </row>
    <row r="2995" spans="1:18" x14ac:dyDescent="0.25">
      <c r="A2995" t="s">
        <v>30</v>
      </c>
      <c r="B2995" t="s">
        <v>36</v>
      </c>
      <c r="C2995" t="s">
        <v>50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0.29405019999999998</v>
      </c>
      <c r="H2995">
        <v>0.29405019999999998</v>
      </c>
      <c r="I2995">
        <v>79.159700000000001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12598</v>
      </c>
      <c r="P2995" t="s">
        <v>58</v>
      </c>
      <c r="Q2995" t="s">
        <v>60</v>
      </c>
      <c r="R2995" t="s">
        <v>69</v>
      </c>
    </row>
    <row r="2996" spans="1:18" x14ac:dyDescent="0.25">
      <c r="A2996" t="s">
        <v>28</v>
      </c>
      <c r="B2996" t="s">
        <v>36</v>
      </c>
      <c r="C2996" t="s">
        <v>50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1.20316</v>
      </c>
      <c r="H2996">
        <v>1.20316</v>
      </c>
      <c r="I2996">
        <v>79.159700000000001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12598</v>
      </c>
      <c r="P2996" t="s">
        <v>58</v>
      </c>
      <c r="Q2996" t="s">
        <v>60</v>
      </c>
      <c r="R2996" t="s">
        <v>69</v>
      </c>
    </row>
    <row r="2997" spans="1:18" x14ac:dyDescent="0.25">
      <c r="A2997" t="s">
        <v>29</v>
      </c>
      <c r="B2997" t="s">
        <v>36</v>
      </c>
      <c r="C2997" t="s">
        <v>50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1.0309759999999999</v>
      </c>
      <c r="H2997">
        <v>1.0309759999999999</v>
      </c>
      <c r="I2997">
        <v>79.159700000000001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12598</v>
      </c>
      <c r="P2997" t="s">
        <v>58</v>
      </c>
      <c r="Q2997" t="s">
        <v>60</v>
      </c>
      <c r="R2997" t="s">
        <v>69</v>
      </c>
    </row>
    <row r="2998" spans="1:18" x14ac:dyDescent="0.25">
      <c r="A2998" t="s">
        <v>43</v>
      </c>
      <c r="B2998" t="s">
        <v>36</v>
      </c>
      <c r="C2998" t="s">
        <v>50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15.157400000000001</v>
      </c>
      <c r="H2998">
        <v>15.157400000000001</v>
      </c>
      <c r="I2998">
        <v>79.159700000000001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12598</v>
      </c>
      <c r="P2998" t="s">
        <v>58</v>
      </c>
      <c r="Q2998" t="s">
        <v>60</v>
      </c>
      <c r="R2998" t="s">
        <v>69</v>
      </c>
    </row>
    <row r="2999" spans="1:18" x14ac:dyDescent="0.25">
      <c r="A2999" t="s">
        <v>30</v>
      </c>
      <c r="B2999" t="s">
        <v>36</v>
      </c>
      <c r="C2999" t="s">
        <v>50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0.2398643</v>
      </c>
      <c r="H2999">
        <v>0.2398643</v>
      </c>
      <c r="I2999">
        <v>78.710599999999999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21671</v>
      </c>
      <c r="P2999" t="s">
        <v>58</v>
      </c>
      <c r="Q2999" t="s">
        <v>60</v>
      </c>
    </row>
    <row r="3000" spans="1:18" x14ac:dyDescent="0.25">
      <c r="A3000" t="s">
        <v>28</v>
      </c>
      <c r="B3000" t="s">
        <v>36</v>
      </c>
      <c r="C3000" t="s">
        <v>50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1.021488</v>
      </c>
      <c r="H3000">
        <v>1.021488</v>
      </c>
      <c r="I3000">
        <v>78.710599999999999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21671</v>
      </c>
      <c r="P3000" t="s">
        <v>58</v>
      </c>
      <c r="Q3000" t="s">
        <v>60</v>
      </c>
    </row>
    <row r="3001" spans="1:18" x14ac:dyDescent="0.25">
      <c r="A3001" t="s">
        <v>29</v>
      </c>
      <c r="B3001" t="s">
        <v>36</v>
      </c>
      <c r="C3001" t="s">
        <v>50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0.85430159999999999</v>
      </c>
      <c r="H3001">
        <v>0.85430159999999999</v>
      </c>
      <c r="I3001">
        <v>78.710599999999999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21671</v>
      </c>
      <c r="P3001" t="s">
        <v>58</v>
      </c>
      <c r="Q3001" t="s">
        <v>60</v>
      </c>
    </row>
    <row r="3002" spans="1:18" x14ac:dyDescent="0.25">
      <c r="A3002" t="s">
        <v>43</v>
      </c>
      <c r="B3002" t="s">
        <v>36</v>
      </c>
      <c r="C3002" t="s">
        <v>50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22.136659999999999</v>
      </c>
      <c r="H3002">
        <v>22.136659999999999</v>
      </c>
      <c r="I3002">
        <v>78.710599999999999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21671</v>
      </c>
      <c r="P3002" t="s">
        <v>58</v>
      </c>
      <c r="Q3002" t="s">
        <v>60</v>
      </c>
    </row>
    <row r="3003" spans="1:18" x14ac:dyDescent="0.25">
      <c r="A3003" t="s">
        <v>30</v>
      </c>
      <c r="B3003" t="s">
        <v>36</v>
      </c>
      <c r="C3003" t="s">
        <v>51</v>
      </c>
      <c r="D3003" t="s">
        <v>57</v>
      </c>
      <c r="E3003">
        <v>12</v>
      </c>
      <c r="F3003" t="str">
        <f t="shared" si="46"/>
        <v>Average Per Ton1-in-2October Monthly System Peak Day100% Cycling12</v>
      </c>
      <c r="G3003">
        <v>0.19296050000000001</v>
      </c>
      <c r="H3003">
        <v>0.19296050000000001</v>
      </c>
      <c r="I3003">
        <v>79.847800000000007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9073</v>
      </c>
      <c r="P3003" t="s">
        <v>58</v>
      </c>
      <c r="Q3003" t="s">
        <v>60</v>
      </c>
      <c r="R3003" t="s">
        <v>70</v>
      </c>
    </row>
    <row r="3004" spans="1:18" x14ac:dyDescent="0.25">
      <c r="A3004" t="s">
        <v>28</v>
      </c>
      <c r="B3004" t="s">
        <v>36</v>
      </c>
      <c r="C3004" t="s">
        <v>51</v>
      </c>
      <c r="D3004" t="s">
        <v>57</v>
      </c>
      <c r="E3004">
        <v>12</v>
      </c>
      <c r="F3004" t="str">
        <f t="shared" si="46"/>
        <v>Average Per Premise1-in-2October Monthly System Peak Day100% Cycling12</v>
      </c>
      <c r="G3004">
        <v>0.86646789999999996</v>
      </c>
      <c r="H3004">
        <v>0.86646780000000001</v>
      </c>
      <c r="I3004">
        <v>79.847800000000007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9073</v>
      </c>
      <c r="P3004" t="s">
        <v>58</v>
      </c>
      <c r="Q3004" t="s">
        <v>60</v>
      </c>
      <c r="R3004" t="s">
        <v>70</v>
      </c>
    </row>
    <row r="3005" spans="1:18" x14ac:dyDescent="0.25">
      <c r="A3005" t="s">
        <v>29</v>
      </c>
      <c r="B3005" t="s">
        <v>36</v>
      </c>
      <c r="C3005" t="s">
        <v>51</v>
      </c>
      <c r="D3005" t="s">
        <v>57</v>
      </c>
      <c r="E3005">
        <v>12</v>
      </c>
      <c r="F3005" t="str">
        <f t="shared" si="46"/>
        <v>Average Per Device1-in-2October Monthly System Peak Day100% Cycling12</v>
      </c>
      <c r="G3005">
        <v>0.70129019999999997</v>
      </c>
      <c r="H3005">
        <v>0.70129019999999997</v>
      </c>
      <c r="I3005">
        <v>79.847800000000007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9073</v>
      </c>
      <c r="P3005" t="s">
        <v>58</v>
      </c>
      <c r="Q3005" t="s">
        <v>60</v>
      </c>
      <c r="R3005" t="s">
        <v>70</v>
      </c>
    </row>
    <row r="3006" spans="1:18" x14ac:dyDescent="0.25">
      <c r="A3006" t="s">
        <v>43</v>
      </c>
      <c r="B3006" t="s">
        <v>36</v>
      </c>
      <c r="C3006" t="s">
        <v>51</v>
      </c>
      <c r="D3006" t="s">
        <v>57</v>
      </c>
      <c r="E3006">
        <v>12</v>
      </c>
      <c r="F3006" t="str">
        <f t="shared" si="46"/>
        <v>Aggregate1-in-2October Monthly System Peak Day100% Cycling12</v>
      </c>
      <c r="G3006">
        <v>7.8614629999999996</v>
      </c>
      <c r="H3006">
        <v>7.8614629999999996</v>
      </c>
      <c r="I3006">
        <v>79.847800000000007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9073</v>
      </c>
      <c r="P3006" t="s">
        <v>58</v>
      </c>
      <c r="Q3006" t="s">
        <v>60</v>
      </c>
      <c r="R3006" t="s">
        <v>70</v>
      </c>
    </row>
    <row r="3007" spans="1:18" x14ac:dyDescent="0.25">
      <c r="A3007" t="s">
        <v>30</v>
      </c>
      <c r="B3007" t="s">
        <v>36</v>
      </c>
      <c r="C3007" t="s">
        <v>51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0.3181387</v>
      </c>
      <c r="H3007">
        <v>0.31813859999999999</v>
      </c>
      <c r="I3007">
        <v>80.667199999999994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12598</v>
      </c>
      <c r="P3007" t="s">
        <v>58</v>
      </c>
      <c r="Q3007" t="s">
        <v>60</v>
      </c>
      <c r="R3007" t="s">
        <v>70</v>
      </c>
    </row>
    <row r="3008" spans="1:18" x14ac:dyDescent="0.25">
      <c r="A3008" t="s">
        <v>28</v>
      </c>
      <c r="B3008" t="s">
        <v>36</v>
      </c>
      <c r="C3008" t="s">
        <v>51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1.301722</v>
      </c>
      <c r="H3008">
        <v>1.301722</v>
      </c>
      <c r="I3008">
        <v>80.667199999999994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12598</v>
      </c>
      <c r="P3008" t="s">
        <v>58</v>
      </c>
      <c r="Q3008" t="s">
        <v>60</v>
      </c>
      <c r="R3008" t="s">
        <v>70</v>
      </c>
    </row>
    <row r="3009" spans="1:18" x14ac:dyDescent="0.25">
      <c r="A3009" t="s">
        <v>29</v>
      </c>
      <c r="B3009" t="s">
        <v>36</v>
      </c>
      <c r="C3009" t="s">
        <v>51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1.1154329999999999</v>
      </c>
      <c r="H3009">
        <v>1.1154329999999999</v>
      </c>
      <c r="I3009">
        <v>80.667199999999994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12598</v>
      </c>
      <c r="P3009" t="s">
        <v>58</v>
      </c>
      <c r="Q3009" t="s">
        <v>60</v>
      </c>
      <c r="R3009" t="s">
        <v>70</v>
      </c>
    </row>
    <row r="3010" spans="1:18" x14ac:dyDescent="0.25">
      <c r="A3010" t="s">
        <v>43</v>
      </c>
      <c r="B3010" t="s">
        <v>36</v>
      </c>
      <c r="C3010" t="s">
        <v>51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16.399090000000001</v>
      </c>
      <c r="H3010">
        <v>16.399090000000001</v>
      </c>
      <c r="I3010">
        <v>80.667199999999994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12598</v>
      </c>
      <c r="P3010" t="s">
        <v>58</v>
      </c>
      <c r="Q3010" t="s">
        <v>60</v>
      </c>
      <c r="R3010" t="s">
        <v>70</v>
      </c>
    </row>
    <row r="3011" spans="1:18" x14ac:dyDescent="0.25">
      <c r="A3011" t="s">
        <v>30</v>
      </c>
      <c r="B3011" t="s">
        <v>36</v>
      </c>
      <c r="C3011" t="s">
        <v>51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0.26572659999999998</v>
      </c>
      <c r="H3011">
        <v>0.26572659999999998</v>
      </c>
      <c r="I3011">
        <v>80.324100000000001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21671</v>
      </c>
      <c r="P3011" t="s">
        <v>58</v>
      </c>
      <c r="Q3011" t="s">
        <v>60</v>
      </c>
    </row>
    <row r="3012" spans="1:18" x14ac:dyDescent="0.25">
      <c r="A3012" t="s">
        <v>28</v>
      </c>
      <c r="B3012" t="s">
        <v>36</v>
      </c>
      <c r="C3012" t="s">
        <v>51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1.1316250000000001</v>
      </c>
      <c r="H3012">
        <v>1.1316250000000001</v>
      </c>
      <c r="I3012">
        <v>80.324100000000001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21671</v>
      </c>
      <c r="P3012" t="s">
        <v>58</v>
      </c>
      <c r="Q3012" t="s">
        <v>60</v>
      </c>
    </row>
    <row r="3013" spans="1:18" x14ac:dyDescent="0.25">
      <c r="A3013" t="s">
        <v>29</v>
      </c>
      <c r="B3013" t="s">
        <v>36</v>
      </c>
      <c r="C3013" t="s">
        <v>51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0.94641299999999995</v>
      </c>
      <c r="H3013">
        <v>0.9464129</v>
      </c>
      <c r="I3013">
        <v>80.324100000000001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21671</v>
      </c>
      <c r="P3013" t="s">
        <v>58</v>
      </c>
      <c r="Q3013" t="s">
        <v>60</v>
      </c>
    </row>
    <row r="3014" spans="1:18" x14ac:dyDescent="0.25">
      <c r="A3014" t="s">
        <v>43</v>
      </c>
      <c r="B3014" t="s">
        <v>36</v>
      </c>
      <c r="C3014" t="s">
        <v>51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24.52345</v>
      </c>
      <c r="H3014">
        <v>24.52345</v>
      </c>
      <c r="I3014">
        <v>80.324100000000001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21671</v>
      </c>
      <c r="P3014" t="s">
        <v>58</v>
      </c>
      <c r="Q3014" t="s">
        <v>60</v>
      </c>
    </row>
    <row r="3015" spans="1:18" x14ac:dyDescent="0.25">
      <c r="A3015" t="s">
        <v>30</v>
      </c>
      <c r="B3015" t="s">
        <v>36</v>
      </c>
      <c r="C3015" t="s">
        <v>52</v>
      </c>
      <c r="D3015" t="s">
        <v>57</v>
      </c>
      <c r="E3015">
        <v>12</v>
      </c>
      <c r="F3015" t="str">
        <f t="shared" si="47"/>
        <v>Average Per Ton1-in-2September Monthly System Peak Day100% Cycling12</v>
      </c>
      <c r="G3015">
        <v>0.2353162</v>
      </c>
      <c r="H3015">
        <v>0.2353162</v>
      </c>
      <c r="I3015">
        <v>87.038300000000007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9073</v>
      </c>
      <c r="P3015" t="s">
        <v>58</v>
      </c>
      <c r="Q3015" t="s">
        <v>60</v>
      </c>
      <c r="R3015" t="s">
        <v>71</v>
      </c>
    </row>
    <row r="3016" spans="1:18" x14ac:dyDescent="0.25">
      <c r="A3016" t="s">
        <v>28</v>
      </c>
      <c r="B3016" t="s">
        <v>36</v>
      </c>
      <c r="C3016" t="s">
        <v>52</v>
      </c>
      <c r="D3016" t="s">
        <v>57</v>
      </c>
      <c r="E3016">
        <v>12</v>
      </c>
      <c r="F3016" t="str">
        <f t="shared" si="47"/>
        <v>Average Per Premise1-in-2September Monthly System Peak Day100% Cycling12</v>
      </c>
      <c r="G3016">
        <v>1.0566610000000001</v>
      </c>
      <c r="H3016">
        <v>1.0566610000000001</v>
      </c>
      <c r="I3016">
        <v>87.038300000000007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9073</v>
      </c>
      <c r="P3016" t="s">
        <v>58</v>
      </c>
      <c r="Q3016" t="s">
        <v>60</v>
      </c>
      <c r="R3016" t="s">
        <v>71</v>
      </c>
    </row>
    <row r="3017" spans="1:18" x14ac:dyDescent="0.25">
      <c r="A3017" t="s">
        <v>29</v>
      </c>
      <c r="B3017" t="s">
        <v>36</v>
      </c>
      <c r="C3017" t="s">
        <v>52</v>
      </c>
      <c r="D3017" t="s">
        <v>57</v>
      </c>
      <c r="E3017">
        <v>12</v>
      </c>
      <c r="F3017" t="str">
        <f t="shared" si="47"/>
        <v>Average Per Device1-in-2September Monthly System Peak Day100% Cycling12</v>
      </c>
      <c r="G3017">
        <v>0.85522640000000005</v>
      </c>
      <c r="H3017">
        <v>0.85522640000000005</v>
      </c>
      <c r="I3017">
        <v>87.038300000000007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9073</v>
      </c>
      <c r="P3017" t="s">
        <v>58</v>
      </c>
      <c r="Q3017" t="s">
        <v>60</v>
      </c>
      <c r="R3017" t="s">
        <v>71</v>
      </c>
    </row>
    <row r="3018" spans="1:18" x14ac:dyDescent="0.25">
      <c r="A3018" t="s">
        <v>43</v>
      </c>
      <c r="B3018" t="s">
        <v>36</v>
      </c>
      <c r="C3018" t="s">
        <v>52</v>
      </c>
      <c r="D3018" t="s">
        <v>57</v>
      </c>
      <c r="E3018">
        <v>12</v>
      </c>
      <c r="F3018" t="str">
        <f t="shared" si="47"/>
        <v>Aggregate1-in-2September Monthly System Peak Day100% Cycling12</v>
      </c>
      <c r="G3018">
        <v>9.5870870000000004</v>
      </c>
      <c r="H3018">
        <v>9.5870879999999996</v>
      </c>
      <c r="I3018">
        <v>87.038300000000007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9073</v>
      </c>
      <c r="P3018" t="s">
        <v>58</v>
      </c>
      <c r="Q3018" t="s">
        <v>60</v>
      </c>
      <c r="R3018" t="s">
        <v>71</v>
      </c>
    </row>
    <row r="3019" spans="1:18" x14ac:dyDescent="0.25">
      <c r="A3019" t="s">
        <v>30</v>
      </c>
      <c r="B3019" t="s">
        <v>36</v>
      </c>
      <c r="C3019" t="s">
        <v>52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0.35526740000000001</v>
      </c>
      <c r="H3019">
        <v>0.35526740000000001</v>
      </c>
      <c r="I3019">
        <v>87.887200000000007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12598</v>
      </c>
      <c r="P3019" t="s">
        <v>58</v>
      </c>
      <c r="Q3019" t="s">
        <v>60</v>
      </c>
      <c r="R3019" t="s">
        <v>71</v>
      </c>
    </row>
    <row r="3020" spans="1:18" x14ac:dyDescent="0.25">
      <c r="A3020" t="s">
        <v>28</v>
      </c>
      <c r="B3020" t="s">
        <v>36</v>
      </c>
      <c r="C3020" t="s">
        <v>52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1.453641</v>
      </c>
      <c r="H3020">
        <v>1.453641</v>
      </c>
      <c r="I3020">
        <v>87.887200000000007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12598</v>
      </c>
      <c r="P3020" t="s">
        <v>58</v>
      </c>
      <c r="Q3020" t="s">
        <v>60</v>
      </c>
      <c r="R3020" t="s">
        <v>71</v>
      </c>
    </row>
    <row r="3021" spans="1:18" x14ac:dyDescent="0.25">
      <c r="A3021" t="s">
        <v>29</v>
      </c>
      <c r="B3021" t="s">
        <v>36</v>
      </c>
      <c r="C3021" t="s">
        <v>52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1.245611</v>
      </c>
      <c r="H3021">
        <v>1.245611</v>
      </c>
      <c r="I3021">
        <v>87.887200000000007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12598</v>
      </c>
      <c r="P3021" t="s">
        <v>58</v>
      </c>
      <c r="Q3021" t="s">
        <v>60</v>
      </c>
      <c r="R3021" t="s">
        <v>71</v>
      </c>
    </row>
    <row r="3022" spans="1:18" x14ac:dyDescent="0.25">
      <c r="A3022" t="s">
        <v>43</v>
      </c>
      <c r="B3022" t="s">
        <v>36</v>
      </c>
      <c r="C3022" t="s">
        <v>52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18.31297</v>
      </c>
      <c r="H3022">
        <v>18.31297</v>
      </c>
      <c r="I3022">
        <v>87.887200000000007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12598</v>
      </c>
      <c r="P3022" t="s">
        <v>58</v>
      </c>
      <c r="Q3022" t="s">
        <v>60</v>
      </c>
      <c r="R3022" t="s">
        <v>71</v>
      </c>
    </row>
    <row r="3023" spans="1:18" x14ac:dyDescent="0.25">
      <c r="A3023" t="s">
        <v>30</v>
      </c>
      <c r="B3023" t="s">
        <v>36</v>
      </c>
      <c r="C3023" t="s">
        <v>52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0.30504379999999998</v>
      </c>
      <c r="H3023">
        <v>0.30504379999999998</v>
      </c>
      <c r="I3023">
        <v>87.531800000000004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21671</v>
      </c>
      <c r="P3023" t="s">
        <v>58</v>
      </c>
      <c r="Q3023" t="s">
        <v>60</v>
      </c>
    </row>
    <row r="3024" spans="1:18" x14ac:dyDescent="0.25">
      <c r="A3024" t="s">
        <v>28</v>
      </c>
      <c r="B3024" t="s">
        <v>36</v>
      </c>
      <c r="C3024" t="s">
        <v>52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1.2990619999999999</v>
      </c>
      <c r="H3024">
        <v>1.2990619999999999</v>
      </c>
      <c r="I3024">
        <v>87.531800000000004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21671</v>
      </c>
      <c r="P3024" t="s">
        <v>58</v>
      </c>
      <c r="Q3024" t="s">
        <v>60</v>
      </c>
    </row>
    <row r="3025" spans="1:18" x14ac:dyDescent="0.25">
      <c r="A3025" t="s">
        <v>29</v>
      </c>
      <c r="B3025" t="s">
        <v>36</v>
      </c>
      <c r="C3025" t="s">
        <v>52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1.0864450000000001</v>
      </c>
      <c r="H3025">
        <v>1.0864450000000001</v>
      </c>
      <c r="I3025">
        <v>87.531800000000004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21671</v>
      </c>
      <c r="P3025" t="s">
        <v>58</v>
      </c>
      <c r="Q3025" t="s">
        <v>60</v>
      </c>
    </row>
    <row r="3026" spans="1:18" x14ac:dyDescent="0.25">
      <c r="A3026" t="s">
        <v>43</v>
      </c>
      <c r="B3026" t="s">
        <v>36</v>
      </c>
      <c r="C3026" t="s">
        <v>52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28.151969999999999</v>
      </c>
      <c r="H3026">
        <v>28.151979999999998</v>
      </c>
      <c r="I3026">
        <v>87.531800000000004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21671</v>
      </c>
      <c r="P3026" t="s">
        <v>58</v>
      </c>
      <c r="Q3026" t="s">
        <v>60</v>
      </c>
    </row>
    <row r="3027" spans="1:18" x14ac:dyDescent="0.25">
      <c r="A3027" t="s">
        <v>30</v>
      </c>
      <c r="B3027" t="s">
        <v>36</v>
      </c>
      <c r="C3027" t="s">
        <v>47</v>
      </c>
      <c r="D3027" t="s">
        <v>57</v>
      </c>
      <c r="E3027">
        <v>13</v>
      </c>
      <c r="F3027" t="str">
        <f t="shared" si="47"/>
        <v>Average Per Ton1-in-2August Monthly System Peak Day100% Cycling13</v>
      </c>
      <c r="G3027">
        <v>0.26403500000000002</v>
      </c>
      <c r="H3027">
        <v>0.26403500000000002</v>
      </c>
      <c r="I3027">
        <v>83.143299999999996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9073</v>
      </c>
      <c r="P3027" t="s">
        <v>58</v>
      </c>
      <c r="Q3027" t="s">
        <v>60</v>
      </c>
      <c r="R3027" t="s">
        <v>66</v>
      </c>
    </row>
    <row r="3028" spans="1:18" x14ac:dyDescent="0.25">
      <c r="A3028" t="s">
        <v>28</v>
      </c>
      <c r="B3028" t="s">
        <v>36</v>
      </c>
      <c r="C3028" t="s">
        <v>47</v>
      </c>
      <c r="D3028" t="s">
        <v>57</v>
      </c>
      <c r="E3028">
        <v>13</v>
      </c>
      <c r="F3028" t="str">
        <f t="shared" si="47"/>
        <v>Average Per Premise1-in-2August Monthly System Peak Day100% Cycling13</v>
      </c>
      <c r="G3028">
        <v>1.1856199999999999</v>
      </c>
      <c r="H3028">
        <v>1.1856199999999999</v>
      </c>
      <c r="I3028">
        <v>83.143299999999996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9073</v>
      </c>
      <c r="P3028" t="s">
        <v>58</v>
      </c>
      <c r="Q3028" t="s">
        <v>60</v>
      </c>
      <c r="R3028" t="s">
        <v>66</v>
      </c>
    </row>
    <row r="3029" spans="1:18" x14ac:dyDescent="0.25">
      <c r="A3029" t="s">
        <v>29</v>
      </c>
      <c r="B3029" t="s">
        <v>36</v>
      </c>
      <c r="C3029" t="s">
        <v>47</v>
      </c>
      <c r="D3029" t="s">
        <v>57</v>
      </c>
      <c r="E3029">
        <v>13</v>
      </c>
      <c r="F3029" t="str">
        <f t="shared" si="47"/>
        <v>Average Per Device1-in-2August Monthly System Peak Day100% Cycling13</v>
      </c>
      <c r="G3029">
        <v>0.95960120000000004</v>
      </c>
      <c r="H3029">
        <v>0.95960120000000004</v>
      </c>
      <c r="I3029">
        <v>83.143299999999996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9073</v>
      </c>
      <c r="P3029" t="s">
        <v>58</v>
      </c>
      <c r="Q3029" t="s">
        <v>60</v>
      </c>
      <c r="R3029" t="s">
        <v>66</v>
      </c>
    </row>
    <row r="3030" spans="1:18" x14ac:dyDescent="0.25">
      <c r="A3030" t="s">
        <v>43</v>
      </c>
      <c r="B3030" t="s">
        <v>36</v>
      </c>
      <c r="C3030" t="s">
        <v>47</v>
      </c>
      <c r="D3030" t="s">
        <v>57</v>
      </c>
      <c r="E3030">
        <v>13</v>
      </c>
      <c r="F3030" t="str">
        <f t="shared" si="47"/>
        <v>Aggregate1-in-2August Monthly System Peak Day100% Cycling13</v>
      </c>
      <c r="G3030">
        <v>10.75713</v>
      </c>
      <c r="H3030">
        <v>10.75713</v>
      </c>
      <c r="I3030">
        <v>83.143299999999996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9073</v>
      </c>
      <c r="P3030" t="s">
        <v>58</v>
      </c>
      <c r="Q3030" t="s">
        <v>60</v>
      </c>
      <c r="R3030" t="s">
        <v>66</v>
      </c>
    </row>
    <row r="3031" spans="1:18" x14ac:dyDescent="0.25">
      <c r="A3031" t="s">
        <v>30</v>
      </c>
      <c r="B3031" t="s">
        <v>36</v>
      </c>
      <c r="C3031" t="s">
        <v>47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0.4131763</v>
      </c>
      <c r="H3031">
        <v>0.4131763</v>
      </c>
      <c r="I3031">
        <v>83.667400000000001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12598</v>
      </c>
      <c r="P3031" t="s">
        <v>58</v>
      </c>
      <c r="Q3031" t="s">
        <v>60</v>
      </c>
      <c r="R3031" t="s">
        <v>66</v>
      </c>
    </row>
    <row r="3032" spans="1:18" x14ac:dyDescent="0.25">
      <c r="A3032" t="s">
        <v>28</v>
      </c>
      <c r="B3032" t="s">
        <v>36</v>
      </c>
      <c r="C3032" t="s">
        <v>47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1.6905859999999999</v>
      </c>
      <c r="H3032">
        <v>1.6905859999999999</v>
      </c>
      <c r="I3032">
        <v>83.667400000000001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12598</v>
      </c>
      <c r="P3032" t="s">
        <v>58</v>
      </c>
      <c r="Q3032" t="s">
        <v>60</v>
      </c>
      <c r="R3032" t="s">
        <v>66</v>
      </c>
    </row>
    <row r="3033" spans="1:18" x14ac:dyDescent="0.25">
      <c r="A3033" t="s">
        <v>29</v>
      </c>
      <c r="B3033" t="s">
        <v>36</v>
      </c>
      <c r="C3033" t="s">
        <v>47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1.4486460000000001</v>
      </c>
      <c r="H3033">
        <v>1.4486460000000001</v>
      </c>
      <c r="I3033">
        <v>83.667400000000001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12598</v>
      </c>
      <c r="P3033" t="s">
        <v>58</v>
      </c>
      <c r="Q3033" t="s">
        <v>60</v>
      </c>
      <c r="R3033" t="s">
        <v>66</v>
      </c>
    </row>
    <row r="3034" spans="1:18" x14ac:dyDescent="0.25">
      <c r="A3034" t="s">
        <v>43</v>
      </c>
      <c r="B3034" t="s">
        <v>36</v>
      </c>
      <c r="C3034" t="s">
        <v>47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21.297999999999998</v>
      </c>
      <c r="H3034">
        <v>21.297999999999998</v>
      </c>
      <c r="I3034">
        <v>83.667400000000001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12598</v>
      </c>
      <c r="P3034" t="s">
        <v>58</v>
      </c>
      <c r="Q3034" t="s">
        <v>60</v>
      </c>
      <c r="R3034" t="s">
        <v>66</v>
      </c>
    </row>
    <row r="3035" spans="1:18" x14ac:dyDescent="0.25">
      <c r="A3035" t="s">
        <v>30</v>
      </c>
      <c r="B3035" t="s">
        <v>36</v>
      </c>
      <c r="C3035" t="s">
        <v>47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0.35073080000000001</v>
      </c>
      <c r="H3035">
        <v>0.35073080000000001</v>
      </c>
      <c r="I3035">
        <v>83.447900000000004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21671</v>
      </c>
      <c r="P3035" t="s">
        <v>58</v>
      </c>
      <c r="Q3035" t="s">
        <v>60</v>
      </c>
    </row>
    <row r="3036" spans="1:18" x14ac:dyDescent="0.25">
      <c r="A3036" t="s">
        <v>28</v>
      </c>
      <c r="B3036" t="s">
        <v>36</v>
      </c>
      <c r="C3036" t="s">
        <v>47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1.493625</v>
      </c>
      <c r="H3036">
        <v>1.493625</v>
      </c>
      <c r="I3036">
        <v>83.447900000000004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21671</v>
      </c>
      <c r="P3036" t="s">
        <v>58</v>
      </c>
      <c r="Q3036" t="s">
        <v>60</v>
      </c>
    </row>
    <row r="3037" spans="1:18" x14ac:dyDescent="0.25">
      <c r="A3037" t="s">
        <v>29</v>
      </c>
      <c r="B3037" t="s">
        <v>36</v>
      </c>
      <c r="C3037" t="s">
        <v>47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1.2491639999999999</v>
      </c>
      <c r="H3037">
        <v>1.2491639999999999</v>
      </c>
      <c r="I3037">
        <v>83.447900000000004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21671</v>
      </c>
      <c r="P3037" t="s">
        <v>58</v>
      </c>
      <c r="Q3037" t="s">
        <v>60</v>
      </c>
    </row>
    <row r="3038" spans="1:18" x14ac:dyDescent="0.25">
      <c r="A3038" t="s">
        <v>43</v>
      </c>
      <c r="B3038" t="s">
        <v>36</v>
      </c>
      <c r="C3038" t="s">
        <v>47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32.36835</v>
      </c>
      <c r="H3038">
        <v>32.36835</v>
      </c>
      <c r="I3038">
        <v>83.447900000000004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21671</v>
      </c>
      <c r="P3038" t="s">
        <v>58</v>
      </c>
      <c r="Q3038" t="s">
        <v>60</v>
      </c>
    </row>
    <row r="3039" spans="1:18" x14ac:dyDescent="0.25">
      <c r="A3039" t="s">
        <v>30</v>
      </c>
      <c r="B3039" t="s">
        <v>36</v>
      </c>
      <c r="C3039" t="s">
        <v>37</v>
      </c>
      <c r="D3039" t="s">
        <v>57</v>
      </c>
      <c r="E3039">
        <v>13</v>
      </c>
      <c r="F3039" t="str">
        <f t="shared" si="47"/>
        <v>Average Per Ton1-in-2August Typical Event Day100% Cycling13</v>
      </c>
      <c r="G3039">
        <v>0.24218010000000001</v>
      </c>
      <c r="H3039">
        <v>0.24218010000000001</v>
      </c>
      <c r="I3039">
        <v>81.103300000000004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9073</v>
      </c>
      <c r="P3039" t="s">
        <v>58</v>
      </c>
      <c r="Q3039" t="s">
        <v>60</v>
      </c>
      <c r="R3039" t="s">
        <v>66</v>
      </c>
    </row>
    <row r="3040" spans="1:18" x14ac:dyDescent="0.25">
      <c r="A3040" t="s">
        <v>28</v>
      </c>
      <c r="B3040" t="s">
        <v>36</v>
      </c>
      <c r="C3040" t="s">
        <v>37</v>
      </c>
      <c r="D3040" t="s">
        <v>57</v>
      </c>
      <c r="E3040">
        <v>13</v>
      </c>
      <c r="F3040" t="str">
        <f t="shared" si="47"/>
        <v>Average Per Premise1-in-2August Typical Event Day100% Cycling13</v>
      </c>
      <c r="G3040">
        <v>1.087483</v>
      </c>
      <c r="H3040">
        <v>1.087483</v>
      </c>
      <c r="I3040">
        <v>81.103300000000004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9073</v>
      </c>
      <c r="P3040" t="s">
        <v>58</v>
      </c>
      <c r="Q3040" t="s">
        <v>60</v>
      </c>
      <c r="R3040" t="s">
        <v>66</v>
      </c>
    </row>
    <row r="3041" spans="1:18" x14ac:dyDescent="0.25">
      <c r="A3041" t="s">
        <v>29</v>
      </c>
      <c r="B3041" t="s">
        <v>36</v>
      </c>
      <c r="C3041" t="s">
        <v>37</v>
      </c>
      <c r="D3041" t="s">
        <v>57</v>
      </c>
      <c r="E3041">
        <v>13</v>
      </c>
      <c r="F3041" t="str">
        <f t="shared" si="47"/>
        <v>Average Per Device1-in-2August Typical Event Day100% Cycling13</v>
      </c>
      <c r="G3041">
        <v>0.88017239999999997</v>
      </c>
      <c r="H3041">
        <v>0.88017239999999997</v>
      </c>
      <c r="I3041">
        <v>81.103300000000004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9073</v>
      </c>
      <c r="P3041" t="s">
        <v>58</v>
      </c>
      <c r="Q3041" t="s">
        <v>60</v>
      </c>
      <c r="R3041" t="s">
        <v>66</v>
      </c>
    </row>
    <row r="3042" spans="1:18" x14ac:dyDescent="0.25">
      <c r="A3042" t="s">
        <v>43</v>
      </c>
      <c r="B3042" t="s">
        <v>36</v>
      </c>
      <c r="C3042" t="s">
        <v>37</v>
      </c>
      <c r="D3042" t="s">
        <v>57</v>
      </c>
      <c r="E3042">
        <v>13</v>
      </c>
      <c r="F3042" t="str">
        <f t="shared" si="47"/>
        <v>Aggregate1-in-2August Typical Event Day100% Cycling13</v>
      </c>
      <c r="G3042">
        <v>9.8667320000000007</v>
      </c>
      <c r="H3042">
        <v>9.8667320000000007</v>
      </c>
      <c r="I3042">
        <v>81.103300000000004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9073</v>
      </c>
      <c r="P3042" t="s">
        <v>58</v>
      </c>
      <c r="Q3042" t="s">
        <v>60</v>
      </c>
      <c r="R3042" t="s">
        <v>66</v>
      </c>
    </row>
    <row r="3043" spans="1:18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0.3950688</v>
      </c>
      <c r="H3043">
        <v>0.3950688</v>
      </c>
      <c r="I3043">
        <v>81.758799999999994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12598</v>
      </c>
      <c r="P3043" t="s">
        <v>58</v>
      </c>
      <c r="Q3043" t="s">
        <v>60</v>
      </c>
      <c r="R3043" t="s">
        <v>66</v>
      </c>
    </row>
    <row r="3044" spans="1:18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1.6164959999999999</v>
      </c>
      <c r="H3044">
        <v>1.6164959999999999</v>
      </c>
      <c r="I3044">
        <v>81.758799999999994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12598</v>
      </c>
      <c r="P3044" t="s">
        <v>58</v>
      </c>
      <c r="Q3044" t="s">
        <v>60</v>
      </c>
      <c r="R3044" t="s">
        <v>66</v>
      </c>
    </row>
    <row r="3045" spans="1:18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1.385159</v>
      </c>
      <c r="H3045">
        <v>1.385159</v>
      </c>
      <c r="I3045">
        <v>81.758799999999994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12598</v>
      </c>
      <c r="P3045" t="s">
        <v>58</v>
      </c>
      <c r="Q3045" t="s">
        <v>60</v>
      </c>
      <c r="R3045" t="s">
        <v>66</v>
      </c>
    </row>
    <row r="3046" spans="1:18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20.364609999999999</v>
      </c>
      <c r="H3046">
        <v>20.364609999999999</v>
      </c>
      <c r="I3046">
        <v>81.758799999999994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12598</v>
      </c>
      <c r="P3046" t="s">
        <v>58</v>
      </c>
      <c r="Q3046" t="s">
        <v>60</v>
      </c>
      <c r="R3046" t="s">
        <v>66</v>
      </c>
    </row>
    <row r="3047" spans="1:18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0.33105430000000002</v>
      </c>
      <c r="H3047">
        <v>0.33105430000000002</v>
      </c>
      <c r="I3047">
        <v>81.484399999999994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21671</v>
      </c>
      <c r="P3047" t="s">
        <v>58</v>
      </c>
      <c r="Q3047" t="s">
        <v>60</v>
      </c>
    </row>
    <row r="3048" spans="1:18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1.4098310000000001</v>
      </c>
      <c r="H3048">
        <v>1.4098310000000001</v>
      </c>
      <c r="I3048">
        <v>81.484399999999994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21671</v>
      </c>
      <c r="P3048" t="s">
        <v>58</v>
      </c>
      <c r="Q3048" t="s">
        <v>60</v>
      </c>
    </row>
    <row r="3049" spans="1:18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1.179084</v>
      </c>
      <c r="H3049">
        <v>1.179084</v>
      </c>
      <c r="I3049">
        <v>81.484399999999994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21671</v>
      </c>
      <c r="P3049" t="s">
        <v>58</v>
      </c>
      <c r="Q3049" t="s">
        <v>60</v>
      </c>
    </row>
    <row r="3050" spans="1:18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30.552440000000001</v>
      </c>
      <c r="H3050">
        <v>30.552440000000001</v>
      </c>
      <c r="I3050">
        <v>81.484399999999994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21671</v>
      </c>
      <c r="P3050" t="s">
        <v>58</v>
      </c>
      <c r="Q3050" t="s">
        <v>60</v>
      </c>
    </row>
    <row r="3051" spans="1:18" x14ac:dyDescent="0.25">
      <c r="A3051" t="s">
        <v>30</v>
      </c>
      <c r="B3051" t="s">
        <v>36</v>
      </c>
      <c r="C3051" t="s">
        <v>48</v>
      </c>
      <c r="D3051" t="s">
        <v>57</v>
      </c>
      <c r="E3051">
        <v>13</v>
      </c>
      <c r="F3051" t="str">
        <f t="shared" si="47"/>
        <v>Average Per Ton1-in-2July Monthly System Peak Day100% Cycling13</v>
      </c>
      <c r="G3051">
        <v>0.23939340000000001</v>
      </c>
      <c r="H3051">
        <v>0.23939340000000001</v>
      </c>
      <c r="I3051">
        <v>77.208600000000004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9073</v>
      </c>
      <c r="P3051" t="s">
        <v>58</v>
      </c>
      <c r="Q3051" t="s">
        <v>60</v>
      </c>
      <c r="R3051" t="s">
        <v>67</v>
      </c>
    </row>
    <row r="3052" spans="1:18" x14ac:dyDescent="0.25">
      <c r="A3052" t="s">
        <v>28</v>
      </c>
      <c r="B3052" t="s">
        <v>36</v>
      </c>
      <c r="C3052" t="s">
        <v>48</v>
      </c>
      <c r="D3052" t="s">
        <v>57</v>
      </c>
      <c r="E3052">
        <v>13</v>
      </c>
      <c r="F3052" t="str">
        <f t="shared" si="47"/>
        <v>Average Per Premise1-in-2July Monthly System Peak Day100% Cycling13</v>
      </c>
      <c r="G3052">
        <v>1.07497</v>
      </c>
      <c r="H3052">
        <v>1.07497</v>
      </c>
      <c r="I3052">
        <v>77.208600000000004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9073</v>
      </c>
      <c r="P3052" t="s">
        <v>58</v>
      </c>
      <c r="Q3052" t="s">
        <v>60</v>
      </c>
      <c r="R3052" t="s">
        <v>67</v>
      </c>
    </row>
    <row r="3053" spans="1:18" x14ac:dyDescent="0.25">
      <c r="A3053" t="s">
        <v>29</v>
      </c>
      <c r="B3053" t="s">
        <v>36</v>
      </c>
      <c r="C3053" t="s">
        <v>48</v>
      </c>
      <c r="D3053" t="s">
        <v>57</v>
      </c>
      <c r="E3053">
        <v>13</v>
      </c>
      <c r="F3053" t="str">
        <f t="shared" si="47"/>
        <v>Average Per Device1-in-2July Monthly System Peak Day100% Cycling13</v>
      </c>
      <c r="G3053">
        <v>0.8700447</v>
      </c>
      <c r="H3053">
        <v>0.8700447</v>
      </c>
      <c r="I3053">
        <v>77.208600000000004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9073</v>
      </c>
      <c r="P3053" t="s">
        <v>58</v>
      </c>
      <c r="Q3053" t="s">
        <v>60</v>
      </c>
      <c r="R3053" t="s">
        <v>67</v>
      </c>
    </row>
    <row r="3054" spans="1:18" x14ac:dyDescent="0.25">
      <c r="A3054" t="s">
        <v>43</v>
      </c>
      <c r="B3054" t="s">
        <v>36</v>
      </c>
      <c r="C3054" t="s">
        <v>48</v>
      </c>
      <c r="D3054" t="s">
        <v>57</v>
      </c>
      <c r="E3054">
        <v>13</v>
      </c>
      <c r="F3054" t="str">
        <f t="shared" si="47"/>
        <v>Aggregate1-in-2July Monthly System Peak Day100% Cycling13</v>
      </c>
      <c r="G3054">
        <v>9.7531999999999996</v>
      </c>
      <c r="H3054">
        <v>9.7531999999999996</v>
      </c>
      <c r="I3054">
        <v>77.208600000000004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9073</v>
      </c>
      <c r="P3054" t="s">
        <v>58</v>
      </c>
      <c r="Q3054" t="s">
        <v>60</v>
      </c>
      <c r="R3054" t="s">
        <v>67</v>
      </c>
    </row>
    <row r="3055" spans="1:18" x14ac:dyDescent="0.25">
      <c r="A3055" t="s">
        <v>30</v>
      </c>
      <c r="B3055" t="s">
        <v>36</v>
      </c>
      <c r="C3055" t="s">
        <v>48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0.39360099999999998</v>
      </c>
      <c r="H3055">
        <v>0.39360099999999998</v>
      </c>
      <c r="I3055">
        <v>77.973100000000002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12598</v>
      </c>
      <c r="P3055" t="s">
        <v>58</v>
      </c>
      <c r="Q3055" t="s">
        <v>60</v>
      </c>
      <c r="R3055" t="s">
        <v>67</v>
      </c>
    </row>
    <row r="3056" spans="1:18" x14ac:dyDescent="0.25">
      <c r="A3056" t="s">
        <v>28</v>
      </c>
      <c r="B3056" t="s">
        <v>36</v>
      </c>
      <c r="C3056" t="s">
        <v>48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1.61049</v>
      </c>
      <c r="H3056">
        <v>1.61049</v>
      </c>
      <c r="I3056">
        <v>77.973100000000002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12598</v>
      </c>
      <c r="P3056" t="s">
        <v>58</v>
      </c>
      <c r="Q3056" t="s">
        <v>60</v>
      </c>
      <c r="R3056" t="s">
        <v>67</v>
      </c>
    </row>
    <row r="3057" spans="1:18" x14ac:dyDescent="0.25">
      <c r="A3057" t="s">
        <v>29</v>
      </c>
      <c r="B3057" t="s">
        <v>36</v>
      </c>
      <c r="C3057" t="s">
        <v>48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1.3800129999999999</v>
      </c>
      <c r="H3057">
        <v>1.3800129999999999</v>
      </c>
      <c r="I3057">
        <v>77.973100000000002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12598</v>
      </c>
      <c r="P3057" t="s">
        <v>58</v>
      </c>
      <c r="Q3057" t="s">
        <v>60</v>
      </c>
      <c r="R3057" t="s">
        <v>67</v>
      </c>
    </row>
    <row r="3058" spans="1:18" x14ac:dyDescent="0.25">
      <c r="A3058" t="s">
        <v>43</v>
      </c>
      <c r="B3058" t="s">
        <v>36</v>
      </c>
      <c r="C3058" t="s">
        <v>48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20.28895</v>
      </c>
      <c r="H3058">
        <v>20.28895</v>
      </c>
      <c r="I3058">
        <v>77.973100000000002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12598</v>
      </c>
      <c r="P3058" t="s">
        <v>58</v>
      </c>
      <c r="Q3058" t="s">
        <v>60</v>
      </c>
      <c r="R3058" t="s">
        <v>67</v>
      </c>
    </row>
    <row r="3059" spans="1:18" x14ac:dyDescent="0.25">
      <c r="A3059" t="s">
        <v>30</v>
      </c>
      <c r="B3059" t="s">
        <v>36</v>
      </c>
      <c r="C3059" t="s">
        <v>48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0.3290343</v>
      </c>
      <c r="H3059">
        <v>0.3290343</v>
      </c>
      <c r="I3059">
        <v>77.653000000000006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21671</v>
      </c>
      <c r="P3059" t="s">
        <v>58</v>
      </c>
      <c r="Q3059" t="s">
        <v>60</v>
      </c>
    </row>
    <row r="3060" spans="1:18" x14ac:dyDescent="0.25">
      <c r="A3060" t="s">
        <v>28</v>
      </c>
      <c r="B3060" t="s">
        <v>36</v>
      </c>
      <c r="C3060" t="s">
        <v>48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1.4012279999999999</v>
      </c>
      <c r="H3060">
        <v>1.4012279999999999</v>
      </c>
      <c r="I3060">
        <v>77.653000000000006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21671</v>
      </c>
      <c r="P3060" t="s">
        <v>58</v>
      </c>
      <c r="Q3060" t="s">
        <v>60</v>
      </c>
    </row>
    <row r="3061" spans="1:18" x14ac:dyDescent="0.25">
      <c r="A3061" t="s">
        <v>29</v>
      </c>
      <c r="B3061" t="s">
        <v>36</v>
      </c>
      <c r="C3061" t="s">
        <v>48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1.1718900000000001</v>
      </c>
      <c r="H3061">
        <v>1.1718900000000001</v>
      </c>
      <c r="I3061">
        <v>77.653000000000006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21671</v>
      </c>
      <c r="P3061" t="s">
        <v>58</v>
      </c>
      <c r="Q3061" t="s">
        <v>60</v>
      </c>
    </row>
    <row r="3062" spans="1:18" x14ac:dyDescent="0.25">
      <c r="A3062" t="s">
        <v>43</v>
      </c>
      <c r="B3062" t="s">
        <v>36</v>
      </c>
      <c r="C3062" t="s">
        <v>48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30.366009999999999</v>
      </c>
      <c r="H3062">
        <v>30.366019999999999</v>
      </c>
      <c r="I3062">
        <v>77.653000000000006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21671</v>
      </c>
      <c r="P3062" t="s">
        <v>58</v>
      </c>
      <c r="Q3062" t="s">
        <v>60</v>
      </c>
    </row>
    <row r="3063" spans="1:18" x14ac:dyDescent="0.25">
      <c r="A3063" t="s">
        <v>30</v>
      </c>
      <c r="B3063" t="s">
        <v>36</v>
      </c>
      <c r="C3063" t="s">
        <v>49</v>
      </c>
      <c r="D3063" t="s">
        <v>57</v>
      </c>
      <c r="E3063">
        <v>13</v>
      </c>
      <c r="F3063" t="str">
        <f t="shared" si="47"/>
        <v>Average Per Ton1-in-2June Monthly System Peak Day100% Cycling13</v>
      </c>
      <c r="G3063">
        <v>0.19114210000000001</v>
      </c>
      <c r="H3063">
        <v>0.19114210000000001</v>
      </c>
      <c r="I3063">
        <v>77.186000000000007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9073</v>
      </c>
      <c r="P3063" t="s">
        <v>58</v>
      </c>
      <c r="Q3063" t="s">
        <v>60</v>
      </c>
      <c r="R3063" t="s">
        <v>68</v>
      </c>
    </row>
    <row r="3064" spans="1:18" x14ac:dyDescent="0.25">
      <c r="A3064" t="s">
        <v>28</v>
      </c>
      <c r="B3064" t="s">
        <v>36</v>
      </c>
      <c r="C3064" t="s">
        <v>49</v>
      </c>
      <c r="D3064" t="s">
        <v>57</v>
      </c>
      <c r="E3064">
        <v>13</v>
      </c>
      <c r="F3064" t="str">
        <f t="shared" si="47"/>
        <v>Average Per Premise1-in-2June Monthly System Peak Day100% Cycling13</v>
      </c>
      <c r="G3064">
        <v>0.85830220000000002</v>
      </c>
      <c r="H3064">
        <v>0.85830220000000002</v>
      </c>
      <c r="I3064">
        <v>77.186000000000007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9073</v>
      </c>
      <c r="P3064" t="s">
        <v>58</v>
      </c>
      <c r="Q3064" t="s">
        <v>60</v>
      </c>
      <c r="R3064" t="s">
        <v>68</v>
      </c>
    </row>
    <row r="3065" spans="1:18" x14ac:dyDescent="0.25">
      <c r="A3065" t="s">
        <v>29</v>
      </c>
      <c r="B3065" t="s">
        <v>36</v>
      </c>
      <c r="C3065" t="s">
        <v>49</v>
      </c>
      <c r="D3065" t="s">
        <v>57</v>
      </c>
      <c r="E3065">
        <v>13</v>
      </c>
      <c r="F3065" t="str">
        <f t="shared" si="47"/>
        <v>Average Per Device1-in-2June Monthly System Peak Day100% Cycling13</v>
      </c>
      <c r="G3065">
        <v>0.6946812</v>
      </c>
      <c r="H3065">
        <v>0.6946812</v>
      </c>
      <c r="I3065">
        <v>77.186000000000007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9073</v>
      </c>
      <c r="P3065" t="s">
        <v>58</v>
      </c>
      <c r="Q3065" t="s">
        <v>60</v>
      </c>
      <c r="R3065" t="s">
        <v>68</v>
      </c>
    </row>
    <row r="3066" spans="1:18" x14ac:dyDescent="0.25">
      <c r="A3066" t="s">
        <v>43</v>
      </c>
      <c r="B3066" t="s">
        <v>36</v>
      </c>
      <c r="C3066" t="s">
        <v>49</v>
      </c>
      <c r="D3066" t="s">
        <v>57</v>
      </c>
      <c r="E3066">
        <v>13</v>
      </c>
      <c r="F3066" t="str">
        <f t="shared" si="47"/>
        <v>Aggregate1-in-2June Monthly System Peak Day100% Cycling13</v>
      </c>
      <c r="G3066">
        <v>7.7873760000000001</v>
      </c>
      <c r="H3066">
        <v>7.7873760000000001</v>
      </c>
      <c r="I3066">
        <v>77.186000000000007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9073</v>
      </c>
      <c r="P3066" t="s">
        <v>58</v>
      </c>
      <c r="Q3066" t="s">
        <v>60</v>
      </c>
      <c r="R3066" t="s">
        <v>68</v>
      </c>
    </row>
    <row r="3067" spans="1:18" x14ac:dyDescent="0.25">
      <c r="A3067" t="s">
        <v>30</v>
      </c>
      <c r="B3067" t="s">
        <v>36</v>
      </c>
      <c r="C3067" t="s">
        <v>49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0.34919679999999997</v>
      </c>
      <c r="H3067">
        <v>0.34919679999999997</v>
      </c>
      <c r="I3067">
        <v>77.837699999999998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12598</v>
      </c>
      <c r="P3067" t="s">
        <v>58</v>
      </c>
      <c r="Q3067" t="s">
        <v>60</v>
      </c>
      <c r="R3067" t="s">
        <v>68</v>
      </c>
    </row>
    <row r="3068" spans="1:18" x14ac:dyDescent="0.25">
      <c r="A3068" t="s">
        <v>28</v>
      </c>
      <c r="B3068" t="s">
        <v>36</v>
      </c>
      <c r="C3068" t="s">
        <v>49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1.4288019999999999</v>
      </c>
      <c r="H3068">
        <v>1.4288019999999999</v>
      </c>
      <c r="I3068">
        <v>77.837699999999998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12598</v>
      </c>
      <c r="P3068" t="s">
        <v>58</v>
      </c>
      <c r="Q3068" t="s">
        <v>60</v>
      </c>
      <c r="R3068" t="s">
        <v>68</v>
      </c>
    </row>
    <row r="3069" spans="1:18" x14ac:dyDescent="0.25">
      <c r="A3069" t="s">
        <v>29</v>
      </c>
      <c r="B3069" t="s">
        <v>36</v>
      </c>
      <c r="C3069" t="s">
        <v>49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1.2243269999999999</v>
      </c>
      <c r="H3069">
        <v>1.224326</v>
      </c>
      <c r="I3069">
        <v>77.837699999999998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12598</v>
      </c>
      <c r="P3069" t="s">
        <v>58</v>
      </c>
      <c r="Q3069" t="s">
        <v>60</v>
      </c>
      <c r="R3069" t="s">
        <v>68</v>
      </c>
    </row>
    <row r="3070" spans="1:18" x14ac:dyDescent="0.25">
      <c r="A3070" t="s">
        <v>43</v>
      </c>
      <c r="B3070" t="s">
        <v>36</v>
      </c>
      <c r="C3070" t="s">
        <v>49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18.000050000000002</v>
      </c>
      <c r="H3070">
        <v>18.000050000000002</v>
      </c>
      <c r="I3070">
        <v>77.837699999999998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12598</v>
      </c>
      <c r="P3070" t="s">
        <v>58</v>
      </c>
      <c r="Q3070" t="s">
        <v>60</v>
      </c>
      <c r="R3070" t="s">
        <v>68</v>
      </c>
    </row>
    <row r="3071" spans="1:18" x14ac:dyDescent="0.25">
      <c r="A3071" t="s">
        <v>30</v>
      </c>
      <c r="B3071" t="s">
        <v>36</v>
      </c>
      <c r="C3071" t="s">
        <v>49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0.28301929999999997</v>
      </c>
      <c r="H3071">
        <v>0.28301929999999997</v>
      </c>
      <c r="I3071">
        <v>77.564800000000005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21671</v>
      </c>
      <c r="P3071" t="s">
        <v>58</v>
      </c>
      <c r="Q3071" t="s">
        <v>60</v>
      </c>
    </row>
    <row r="3072" spans="1:18" x14ac:dyDescent="0.25">
      <c r="A3072" t="s">
        <v>28</v>
      </c>
      <c r="B3072" t="s">
        <v>36</v>
      </c>
      <c r="C3072" t="s">
        <v>49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1.205268</v>
      </c>
      <c r="H3072">
        <v>1.205268</v>
      </c>
      <c r="I3072">
        <v>77.564800000000005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21671</v>
      </c>
      <c r="P3072" t="s">
        <v>58</v>
      </c>
      <c r="Q3072" t="s">
        <v>60</v>
      </c>
    </row>
    <row r="3073" spans="1:18" x14ac:dyDescent="0.25">
      <c r="A3073" t="s">
        <v>29</v>
      </c>
      <c r="B3073" t="s">
        <v>36</v>
      </c>
      <c r="C3073" t="s">
        <v>49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1.008003</v>
      </c>
      <c r="H3073">
        <v>1.008003</v>
      </c>
      <c r="I3073">
        <v>77.564800000000005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21671</v>
      </c>
      <c r="P3073" t="s">
        <v>58</v>
      </c>
      <c r="Q3073" t="s">
        <v>60</v>
      </c>
    </row>
    <row r="3074" spans="1:18" x14ac:dyDescent="0.25">
      <c r="A3074" t="s">
        <v>43</v>
      </c>
      <c r="B3074" t="s">
        <v>36</v>
      </c>
      <c r="C3074" t="s">
        <v>49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26.11937</v>
      </c>
      <c r="H3074">
        <v>26.11937</v>
      </c>
      <c r="I3074">
        <v>77.564800000000005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21671</v>
      </c>
      <c r="P3074" t="s">
        <v>58</v>
      </c>
      <c r="Q3074" t="s">
        <v>60</v>
      </c>
    </row>
    <row r="3075" spans="1:18" x14ac:dyDescent="0.25">
      <c r="A3075" t="s">
        <v>30</v>
      </c>
      <c r="B3075" t="s">
        <v>36</v>
      </c>
      <c r="C3075" t="s">
        <v>50</v>
      </c>
      <c r="D3075" t="s">
        <v>57</v>
      </c>
      <c r="E3075">
        <v>13</v>
      </c>
      <c r="F3075" t="str">
        <f t="shared" ref="F3075:F3138" si="48">CONCATENATE(A3075,B3075,C3075,D3075,E3075)</f>
        <v>Average Per Ton1-in-2May Monthly System Peak Day100% Cycling13</v>
      </c>
      <c r="G3075">
        <v>0.191805</v>
      </c>
      <c r="H3075">
        <v>0.19180510000000001</v>
      </c>
      <c r="I3075">
        <v>77.242400000000004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9073</v>
      </c>
      <c r="P3075" t="s">
        <v>58</v>
      </c>
      <c r="Q3075" t="s">
        <v>60</v>
      </c>
      <c r="R3075" t="s">
        <v>69</v>
      </c>
    </row>
    <row r="3076" spans="1:18" x14ac:dyDescent="0.25">
      <c r="A3076" t="s">
        <v>28</v>
      </c>
      <c r="B3076" t="s">
        <v>36</v>
      </c>
      <c r="C3076" t="s">
        <v>50</v>
      </c>
      <c r="D3076" t="s">
        <v>57</v>
      </c>
      <c r="E3076">
        <v>13</v>
      </c>
      <c r="F3076" t="str">
        <f t="shared" si="48"/>
        <v>Average Per Premise1-in-2May Monthly System Peak Day100% Cycling13</v>
      </c>
      <c r="G3076">
        <v>0.86127929999999997</v>
      </c>
      <c r="H3076">
        <v>0.86127929999999997</v>
      </c>
      <c r="I3076">
        <v>77.242400000000004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9073</v>
      </c>
      <c r="P3076" t="s">
        <v>58</v>
      </c>
      <c r="Q3076" t="s">
        <v>60</v>
      </c>
      <c r="R3076" t="s">
        <v>69</v>
      </c>
    </row>
    <row r="3077" spans="1:18" x14ac:dyDescent="0.25">
      <c r="A3077" t="s">
        <v>29</v>
      </c>
      <c r="B3077" t="s">
        <v>36</v>
      </c>
      <c r="C3077" t="s">
        <v>50</v>
      </c>
      <c r="D3077" t="s">
        <v>57</v>
      </c>
      <c r="E3077">
        <v>13</v>
      </c>
      <c r="F3077" t="str">
        <f t="shared" si="48"/>
        <v>Average Per Device1-in-2May Monthly System Peak Day100% Cycling13</v>
      </c>
      <c r="G3077">
        <v>0.69709080000000001</v>
      </c>
      <c r="H3077">
        <v>0.69709080000000001</v>
      </c>
      <c r="I3077">
        <v>77.242400000000004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9073</v>
      </c>
      <c r="P3077" t="s">
        <v>58</v>
      </c>
      <c r="Q3077" t="s">
        <v>60</v>
      </c>
      <c r="R3077" t="s">
        <v>69</v>
      </c>
    </row>
    <row r="3078" spans="1:18" x14ac:dyDescent="0.25">
      <c r="A3078" t="s">
        <v>43</v>
      </c>
      <c r="B3078" t="s">
        <v>36</v>
      </c>
      <c r="C3078" t="s">
        <v>50</v>
      </c>
      <c r="D3078" t="s">
        <v>57</v>
      </c>
      <c r="E3078">
        <v>13</v>
      </c>
      <c r="F3078" t="str">
        <f t="shared" si="48"/>
        <v>Aggregate1-in-2May Monthly System Peak Day100% Cycling13</v>
      </c>
      <c r="G3078">
        <v>7.814387</v>
      </c>
      <c r="H3078">
        <v>7.814387</v>
      </c>
      <c r="I3078">
        <v>77.242400000000004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9073</v>
      </c>
      <c r="P3078" t="s">
        <v>58</v>
      </c>
      <c r="Q3078" t="s">
        <v>60</v>
      </c>
      <c r="R3078" t="s">
        <v>69</v>
      </c>
    </row>
    <row r="3079" spans="1:18" x14ac:dyDescent="0.25">
      <c r="A3079" t="s">
        <v>30</v>
      </c>
      <c r="B3079" t="s">
        <v>36</v>
      </c>
      <c r="C3079" t="s">
        <v>50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0.35118850000000001</v>
      </c>
      <c r="H3079">
        <v>0.35118850000000001</v>
      </c>
      <c r="I3079">
        <v>78.238100000000003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12598</v>
      </c>
      <c r="P3079" t="s">
        <v>58</v>
      </c>
      <c r="Q3079" t="s">
        <v>60</v>
      </c>
      <c r="R3079" t="s">
        <v>69</v>
      </c>
    </row>
    <row r="3080" spans="1:18" x14ac:dyDescent="0.25">
      <c r="A3080" t="s">
        <v>28</v>
      </c>
      <c r="B3080" t="s">
        <v>36</v>
      </c>
      <c r="C3080" t="s">
        <v>50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1.4369510000000001</v>
      </c>
      <c r="H3080">
        <v>1.4369510000000001</v>
      </c>
      <c r="I3080">
        <v>78.238100000000003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12598</v>
      </c>
      <c r="P3080" t="s">
        <v>58</v>
      </c>
      <c r="Q3080" t="s">
        <v>60</v>
      </c>
      <c r="R3080" t="s">
        <v>69</v>
      </c>
    </row>
    <row r="3081" spans="1:18" x14ac:dyDescent="0.25">
      <c r="A3081" t="s">
        <v>29</v>
      </c>
      <c r="B3081" t="s">
        <v>36</v>
      </c>
      <c r="C3081" t="s">
        <v>50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1.231309</v>
      </c>
      <c r="H3081">
        <v>1.231309</v>
      </c>
      <c r="I3081">
        <v>78.238100000000003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12598</v>
      </c>
      <c r="P3081" t="s">
        <v>58</v>
      </c>
      <c r="Q3081" t="s">
        <v>60</v>
      </c>
      <c r="R3081" t="s">
        <v>69</v>
      </c>
    </row>
    <row r="3082" spans="1:18" x14ac:dyDescent="0.25">
      <c r="A3082" t="s">
        <v>43</v>
      </c>
      <c r="B3082" t="s">
        <v>36</v>
      </c>
      <c r="C3082" t="s">
        <v>50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18.102709999999998</v>
      </c>
      <c r="H3082">
        <v>18.102709999999998</v>
      </c>
      <c r="I3082">
        <v>78.238100000000003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12598</v>
      </c>
      <c r="P3082" t="s">
        <v>58</v>
      </c>
      <c r="Q3082" t="s">
        <v>60</v>
      </c>
      <c r="R3082" t="s">
        <v>69</v>
      </c>
    </row>
    <row r="3083" spans="1:18" x14ac:dyDescent="0.25">
      <c r="A3083" t="s">
        <v>30</v>
      </c>
      <c r="B3083" t="s">
        <v>36</v>
      </c>
      <c r="C3083" t="s">
        <v>50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0.2844546</v>
      </c>
      <c r="H3083">
        <v>0.2844546</v>
      </c>
      <c r="I3083">
        <v>77.821200000000005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21671</v>
      </c>
      <c r="P3083" t="s">
        <v>58</v>
      </c>
      <c r="Q3083" t="s">
        <v>60</v>
      </c>
    </row>
    <row r="3084" spans="1:18" x14ac:dyDescent="0.25">
      <c r="A3084" t="s">
        <v>28</v>
      </c>
      <c r="B3084" t="s">
        <v>36</v>
      </c>
      <c r="C3084" t="s">
        <v>50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1.211381</v>
      </c>
      <c r="H3084">
        <v>1.211381</v>
      </c>
      <c r="I3084">
        <v>77.821200000000005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21671</v>
      </c>
      <c r="P3084" t="s">
        <v>58</v>
      </c>
      <c r="Q3084" t="s">
        <v>60</v>
      </c>
    </row>
    <row r="3085" spans="1:18" x14ac:dyDescent="0.25">
      <c r="A3085" t="s">
        <v>29</v>
      </c>
      <c r="B3085" t="s">
        <v>36</v>
      </c>
      <c r="C3085" t="s">
        <v>50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1.013115</v>
      </c>
      <c r="H3085">
        <v>1.013115</v>
      </c>
      <c r="I3085">
        <v>77.821200000000005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21671</v>
      </c>
      <c r="P3085" t="s">
        <v>58</v>
      </c>
      <c r="Q3085" t="s">
        <v>60</v>
      </c>
    </row>
    <row r="3086" spans="1:18" x14ac:dyDescent="0.25">
      <c r="A3086" t="s">
        <v>43</v>
      </c>
      <c r="B3086" t="s">
        <v>36</v>
      </c>
      <c r="C3086" t="s">
        <v>50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26.251830000000002</v>
      </c>
      <c r="H3086">
        <v>26.251830000000002</v>
      </c>
      <c r="I3086">
        <v>77.821200000000005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21671</v>
      </c>
      <c r="P3086" t="s">
        <v>58</v>
      </c>
      <c r="Q3086" t="s">
        <v>60</v>
      </c>
    </row>
    <row r="3087" spans="1:18" x14ac:dyDescent="0.25">
      <c r="A3087" t="s">
        <v>30</v>
      </c>
      <c r="B3087" t="s">
        <v>36</v>
      </c>
      <c r="C3087" t="s">
        <v>51</v>
      </c>
      <c r="D3087" t="s">
        <v>57</v>
      </c>
      <c r="E3087">
        <v>13</v>
      </c>
      <c r="F3087" t="str">
        <f t="shared" si="48"/>
        <v>Average Per Ton1-in-2October Monthly System Peak Day100% Cycling13</v>
      </c>
      <c r="G3087">
        <v>0.22480439999999999</v>
      </c>
      <c r="H3087">
        <v>0.22480449999999999</v>
      </c>
      <c r="I3087">
        <v>82.590900000000005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9073</v>
      </c>
      <c r="P3087" t="s">
        <v>58</v>
      </c>
      <c r="Q3087" t="s">
        <v>60</v>
      </c>
      <c r="R3087" t="s">
        <v>70</v>
      </c>
    </row>
    <row r="3088" spans="1:18" x14ac:dyDescent="0.25">
      <c r="A3088" t="s">
        <v>28</v>
      </c>
      <c r="B3088" t="s">
        <v>36</v>
      </c>
      <c r="C3088" t="s">
        <v>51</v>
      </c>
      <c r="D3088" t="s">
        <v>57</v>
      </c>
      <c r="E3088">
        <v>13</v>
      </c>
      <c r="F3088" t="str">
        <f t="shared" si="48"/>
        <v>Average Per Premise1-in-2October Monthly System Peak Day100% Cycling13</v>
      </c>
      <c r="G3088">
        <v>1.0094590000000001</v>
      </c>
      <c r="H3088">
        <v>1.0094590000000001</v>
      </c>
      <c r="I3088">
        <v>82.590900000000005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9073</v>
      </c>
      <c r="P3088" t="s">
        <v>58</v>
      </c>
      <c r="Q3088" t="s">
        <v>60</v>
      </c>
      <c r="R3088" t="s">
        <v>70</v>
      </c>
    </row>
    <row r="3089" spans="1:18" x14ac:dyDescent="0.25">
      <c r="A3089" t="s">
        <v>29</v>
      </c>
      <c r="B3089" t="s">
        <v>36</v>
      </c>
      <c r="C3089" t="s">
        <v>51</v>
      </c>
      <c r="D3089" t="s">
        <v>57</v>
      </c>
      <c r="E3089">
        <v>13</v>
      </c>
      <c r="F3089" t="str">
        <f t="shared" si="48"/>
        <v>Average Per Device1-in-2October Monthly System Peak Day100% Cycling13</v>
      </c>
      <c r="G3089">
        <v>0.81702280000000005</v>
      </c>
      <c r="H3089">
        <v>0.81702280000000005</v>
      </c>
      <c r="I3089">
        <v>82.590900000000005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9073</v>
      </c>
      <c r="P3089" t="s">
        <v>58</v>
      </c>
      <c r="Q3089" t="s">
        <v>60</v>
      </c>
      <c r="R3089" t="s">
        <v>70</v>
      </c>
    </row>
    <row r="3090" spans="1:18" x14ac:dyDescent="0.25">
      <c r="A3090" t="s">
        <v>43</v>
      </c>
      <c r="B3090" t="s">
        <v>36</v>
      </c>
      <c r="C3090" t="s">
        <v>51</v>
      </c>
      <c r="D3090" t="s">
        <v>57</v>
      </c>
      <c r="E3090">
        <v>13</v>
      </c>
      <c r="F3090" t="str">
        <f t="shared" si="48"/>
        <v>Aggregate1-in-2October Monthly System Peak Day100% Cycling13</v>
      </c>
      <c r="G3090">
        <v>9.1588250000000002</v>
      </c>
      <c r="H3090">
        <v>9.1588259999999995</v>
      </c>
      <c r="I3090">
        <v>82.590900000000005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9073</v>
      </c>
      <c r="P3090" t="s">
        <v>58</v>
      </c>
      <c r="Q3090" t="s">
        <v>60</v>
      </c>
      <c r="R3090" t="s">
        <v>70</v>
      </c>
    </row>
    <row r="3091" spans="1:18" x14ac:dyDescent="0.25">
      <c r="A3091" t="s">
        <v>30</v>
      </c>
      <c r="B3091" t="s">
        <v>36</v>
      </c>
      <c r="C3091" t="s">
        <v>51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0.37995770000000001</v>
      </c>
      <c r="H3091">
        <v>0.37995770000000001</v>
      </c>
      <c r="I3091">
        <v>83.413700000000006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12598</v>
      </c>
      <c r="P3091" t="s">
        <v>58</v>
      </c>
      <c r="Q3091" t="s">
        <v>60</v>
      </c>
      <c r="R3091" t="s">
        <v>70</v>
      </c>
    </row>
    <row r="3092" spans="1:18" x14ac:dyDescent="0.25">
      <c r="A3092" t="s">
        <v>28</v>
      </c>
      <c r="B3092" t="s">
        <v>36</v>
      </c>
      <c r="C3092" t="s">
        <v>51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1.5546660000000001</v>
      </c>
      <c r="H3092">
        <v>1.5546660000000001</v>
      </c>
      <c r="I3092">
        <v>83.413700000000006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12598</v>
      </c>
      <c r="P3092" t="s">
        <v>58</v>
      </c>
      <c r="Q3092" t="s">
        <v>60</v>
      </c>
      <c r="R3092" t="s">
        <v>70</v>
      </c>
    </row>
    <row r="3093" spans="1:18" x14ac:dyDescent="0.25">
      <c r="A3093" t="s">
        <v>29</v>
      </c>
      <c r="B3093" t="s">
        <v>36</v>
      </c>
      <c r="C3093" t="s">
        <v>51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1.3321780000000001</v>
      </c>
      <c r="H3093">
        <v>1.3321780000000001</v>
      </c>
      <c r="I3093">
        <v>83.413700000000006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12598</v>
      </c>
      <c r="P3093" t="s">
        <v>58</v>
      </c>
      <c r="Q3093" t="s">
        <v>60</v>
      </c>
      <c r="R3093" t="s">
        <v>70</v>
      </c>
    </row>
    <row r="3094" spans="1:18" x14ac:dyDescent="0.25">
      <c r="A3094" t="s">
        <v>43</v>
      </c>
      <c r="B3094" t="s">
        <v>36</v>
      </c>
      <c r="C3094" t="s">
        <v>51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19.58568</v>
      </c>
      <c r="H3094">
        <v>19.58568</v>
      </c>
      <c r="I3094">
        <v>83.413700000000006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12598</v>
      </c>
      <c r="P3094" t="s">
        <v>58</v>
      </c>
      <c r="Q3094" t="s">
        <v>60</v>
      </c>
      <c r="R3094" t="s">
        <v>70</v>
      </c>
    </row>
    <row r="3095" spans="1:18" x14ac:dyDescent="0.25">
      <c r="A3095" t="s">
        <v>30</v>
      </c>
      <c r="B3095" t="s">
        <v>36</v>
      </c>
      <c r="C3095" t="s">
        <v>51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0.31499500000000002</v>
      </c>
      <c r="H3095">
        <v>0.31499500000000002</v>
      </c>
      <c r="I3095">
        <v>83.069199999999995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21671</v>
      </c>
      <c r="P3095" t="s">
        <v>58</v>
      </c>
      <c r="Q3095" t="s">
        <v>60</v>
      </c>
    </row>
    <row r="3096" spans="1:18" x14ac:dyDescent="0.25">
      <c r="A3096" t="s">
        <v>28</v>
      </c>
      <c r="B3096" t="s">
        <v>36</v>
      </c>
      <c r="C3096" t="s">
        <v>51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1.34144</v>
      </c>
      <c r="H3096">
        <v>1.34144</v>
      </c>
      <c r="I3096">
        <v>83.069199999999995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21671</v>
      </c>
      <c r="P3096" t="s">
        <v>58</v>
      </c>
      <c r="Q3096" t="s">
        <v>60</v>
      </c>
    </row>
    <row r="3097" spans="1:18" x14ac:dyDescent="0.25">
      <c r="A3097" t="s">
        <v>29</v>
      </c>
      <c r="B3097" t="s">
        <v>36</v>
      </c>
      <c r="C3097" t="s">
        <v>51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1.121888</v>
      </c>
      <c r="H3097">
        <v>1.121888</v>
      </c>
      <c r="I3097">
        <v>83.069199999999995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21671</v>
      </c>
      <c r="P3097" t="s">
        <v>58</v>
      </c>
      <c r="Q3097" t="s">
        <v>60</v>
      </c>
    </row>
    <row r="3098" spans="1:18" x14ac:dyDescent="0.25">
      <c r="A3098" t="s">
        <v>43</v>
      </c>
      <c r="B3098" t="s">
        <v>36</v>
      </c>
      <c r="C3098" t="s">
        <v>51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29.070350000000001</v>
      </c>
      <c r="H3098">
        <v>29.070360000000001</v>
      </c>
      <c r="I3098">
        <v>83.069199999999995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21671</v>
      </c>
      <c r="P3098" t="s">
        <v>58</v>
      </c>
      <c r="Q3098" t="s">
        <v>60</v>
      </c>
    </row>
    <row r="3099" spans="1:18" x14ac:dyDescent="0.25">
      <c r="A3099" t="s">
        <v>30</v>
      </c>
      <c r="B3099" t="s">
        <v>36</v>
      </c>
      <c r="C3099" t="s">
        <v>52</v>
      </c>
      <c r="D3099" t="s">
        <v>57</v>
      </c>
      <c r="E3099">
        <v>13</v>
      </c>
      <c r="F3099" t="str">
        <f t="shared" si="48"/>
        <v>Average Per Ton1-in-2September Monthly System Peak Day100% Cycling13</v>
      </c>
      <c r="G3099">
        <v>0.27415</v>
      </c>
      <c r="H3099">
        <v>0.27415</v>
      </c>
      <c r="I3099">
        <v>86.875399999999999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9073</v>
      </c>
      <c r="P3099" t="s">
        <v>58</v>
      </c>
      <c r="Q3099" t="s">
        <v>60</v>
      </c>
      <c r="R3099" t="s">
        <v>71</v>
      </c>
    </row>
    <row r="3100" spans="1:18" x14ac:dyDescent="0.25">
      <c r="A3100" t="s">
        <v>28</v>
      </c>
      <c r="B3100" t="s">
        <v>36</v>
      </c>
      <c r="C3100" t="s">
        <v>52</v>
      </c>
      <c r="D3100" t="s">
        <v>57</v>
      </c>
      <c r="E3100">
        <v>13</v>
      </c>
      <c r="F3100" t="str">
        <f t="shared" si="48"/>
        <v>Average Per Premise1-in-2September Monthly System Peak Day100% Cycling13</v>
      </c>
      <c r="G3100">
        <v>1.2310399999999999</v>
      </c>
      <c r="H3100">
        <v>1.2310399999999999</v>
      </c>
      <c r="I3100">
        <v>86.875399999999999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9073</v>
      </c>
      <c r="P3100" t="s">
        <v>58</v>
      </c>
      <c r="Q3100" t="s">
        <v>60</v>
      </c>
      <c r="R3100" t="s">
        <v>71</v>
      </c>
    </row>
    <row r="3101" spans="1:18" x14ac:dyDescent="0.25">
      <c r="A3101" t="s">
        <v>29</v>
      </c>
      <c r="B3101" t="s">
        <v>36</v>
      </c>
      <c r="C3101" t="s">
        <v>52</v>
      </c>
      <c r="D3101" t="s">
        <v>57</v>
      </c>
      <c r="E3101">
        <v>13</v>
      </c>
      <c r="F3101" t="str">
        <f t="shared" si="48"/>
        <v>Average Per Device1-in-2September Monthly System Peak Day100% Cycling13</v>
      </c>
      <c r="G3101">
        <v>0.99636279999999999</v>
      </c>
      <c r="H3101">
        <v>0.99636290000000005</v>
      </c>
      <c r="I3101">
        <v>86.875399999999999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9073</v>
      </c>
      <c r="P3101" t="s">
        <v>58</v>
      </c>
      <c r="Q3101" t="s">
        <v>60</v>
      </c>
      <c r="R3101" t="s">
        <v>71</v>
      </c>
    </row>
    <row r="3102" spans="1:18" x14ac:dyDescent="0.25">
      <c r="A3102" t="s">
        <v>43</v>
      </c>
      <c r="B3102" t="s">
        <v>36</v>
      </c>
      <c r="C3102" t="s">
        <v>52</v>
      </c>
      <c r="D3102" t="s">
        <v>57</v>
      </c>
      <c r="E3102">
        <v>13</v>
      </c>
      <c r="F3102" t="str">
        <f t="shared" si="48"/>
        <v>Aggregate1-in-2September Monthly System Peak Day100% Cycling13</v>
      </c>
      <c r="G3102">
        <v>11.169230000000001</v>
      </c>
      <c r="H3102">
        <v>11.169230000000001</v>
      </c>
      <c r="I3102">
        <v>86.875399999999999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9073</v>
      </c>
      <c r="P3102" t="s">
        <v>58</v>
      </c>
      <c r="Q3102" t="s">
        <v>60</v>
      </c>
      <c r="R3102" t="s">
        <v>71</v>
      </c>
    </row>
    <row r="3103" spans="1:18" x14ac:dyDescent="0.25">
      <c r="A3103" t="s">
        <v>30</v>
      </c>
      <c r="B3103" t="s">
        <v>36</v>
      </c>
      <c r="C3103" t="s">
        <v>52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0.42430109999999999</v>
      </c>
      <c r="H3103">
        <v>0.42430109999999999</v>
      </c>
      <c r="I3103">
        <v>87.557100000000005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12598</v>
      </c>
      <c r="P3103" t="s">
        <v>58</v>
      </c>
      <c r="Q3103" t="s">
        <v>60</v>
      </c>
      <c r="R3103" t="s">
        <v>71</v>
      </c>
    </row>
    <row r="3104" spans="1:18" x14ac:dyDescent="0.25">
      <c r="A3104" t="s">
        <v>28</v>
      </c>
      <c r="B3104" t="s">
        <v>36</v>
      </c>
      <c r="C3104" t="s">
        <v>52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1.736105</v>
      </c>
      <c r="H3104">
        <v>1.736105</v>
      </c>
      <c r="I3104">
        <v>87.557100000000005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12598</v>
      </c>
      <c r="P3104" t="s">
        <v>58</v>
      </c>
      <c r="Q3104" t="s">
        <v>60</v>
      </c>
      <c r="R3104" t="s">
        <v>71</v>
      </c>
    </row>
    <row r="3105" spans="1:18" x14ac:dyDescent="0.25">
      <c r="A3105" t="s">
        <v>29</v>
      </c>
      <c r="B3105" t="s">
        <v>36</v>
      </c>
      <c r="C3105" t="s">
        <v>52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1.4876510000000001</v>
      </c>
      <c r="H3105">
        <v>1.4876510000000001</v>
      </c>
      <c r="I3105">
        <v>87.557100000000005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12598</v>
      </c>
      <c r="P3105" t="s">
        <v>58</v>
      </c>
      <c r="Q3105" t="s">
        <v>60</v>
      </c>
      <c r="R3105" t="s">
        <v>71</v>
      </c>
    </row>
    <row r="3106" spans="1:18" x14ac:dyDescent="0.25">
      <c r="A3106" t="s">
        <v>43</v>
      </c>
      <c r="B3106" t="s">
        <v>36</v>
      </c>
      <c r="C3106" t="s">
        <v>52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21.871449999999999</v>
      </c>
      <c r="H3106">
        <v>21.871449999999999</v>
      </c>
      <c r="I3106">
        <v>87.557100000000005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12598</v>
      </c>
      <c r="P3106" t="s">
        <v>58</v>
      </c>
      <c r="Q3106" t="s">
        <v>60</v>
      </c>
      <c r="R3106" t="s">
        <v>71</v>
      </c>
    </row>
    <row r="3107" spans="1:18" x14ac:dyDescent="0.25">
      <c r="A3107" t="s">
        <v>30</v>
      </c>
      <c r="B3107" t="s">
        <v>36</v>
      </c>
      <c r="C3107" t="s">
        <v>52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0.3614328</v>
      </c>
      <c r="H3107">
        <v>0.3614328</v>
      </c>
      <c r="I3107">
        <v>87.271699999999996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21671</v>
      </c>
      <c r="P3107" t="s">
        <v>58</v>
      </c>
      <c r="Q3107" t="s">
        <v>60</v>
      </c>
    </row>
    <row r="3108" spans="1:18" x14ac:dyDescent="0.25">
      <c r="A3108" t="s">
        <v>28</v>
      </c>
      <c r="B3108" t="s">
        <v>36</v>
      </c>
      <c r="C3108" t="s">
        <v>52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1.539201</v>
      </c>
      <c r="H3108">
        <v>1.539201</v>
      </c>
      <c r="I3108">
        <v>87.271699999999996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21671</v>
      </c>
      <c r="P3108" t="s">
        <v>58</v>
      </c>
      <c r="Q3108" t="s">
        <v>60</v>
      </c>
    </row>
    <row r="3109" spans="1:18" x14ac:dyDescent="0.25">
      <c r="A3109" t="s">
        <v>29</v>
      </c>
      <c r="B3109" t="s">
        <v>36</v>
      </c>
      <c r="C3109" t="s">
        <v>52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1.2872809999999999</v>
      </c>
      <c r="H3109">
        <v>1.2872809999999999</v>
      </c>
      <c r="I3109">
        <v>87.271699999999996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21671</v>
      </c>
      <c r="P3109" t="s">
        <v>58</v>
      </c>
      <c r="Q3109" t="s">
        <v>60</v>
      </c>
    </row>
    <row r="3110" spans="1:18" x14ac:dyDescent="0.25">
      <c r="A3110" t="s">
        <v>43</v>
      </c>
      <c r="B3110" t="s">
        <v>36</v>
      </c>
      <c r="C3110" t="s">
        <v>52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33.356020000000001</v>
      </c>
      <c r="H3110">
        <v>33.356020000000001</v>
      </c>
      <c r="I3110">
        <v>87.271699999999996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21671</v>
      </c>
      <c r="P3110" t="s">
        <v>58</v>
      </c>
      <c r="Q3110" t="s">
        <v>60</v>
      </c>
    </row>
    <row r="3111" spans="1:18" x14ac:dyDescent="0.25">
      <c r="A3111" t="s">
        <v>30</v>
      </c>
      <c r="B3111" t="s">
        <v>36</v>
      </c>
      <c r="C3111" t="s">
        <v>47</v>
      </c>
      <c r="D3111" t="s">
        <v>57</v>
      </c>
      <c r="E3111">
        <v>14</v>
      </c>
      <c r="F3111" t="str">
        <f t="shared" si="48"/>
        <v>Average Per Ton1-in-2August Monthly System Peak Day100% Cycling14</v>
      </c>
      <c r="G3111">
        <v>0.21975710000000001</v>
      </c>
      <c r="H3111">
        <v>0.29757220000000001</v>
      </c>
      <c r="I3111">
        <v>83.5334</v>
      </c>
      <c r="J3111">
        <v>7.6493999999999998E-3</v>
      </c>
      <c r="K3111">
        <v>4.9103899999999999E-2</v>
      </c>
      <c r="L3111">
        <v>7.7815099999999998E-2</v>
      </c>
      <c r="M3111">
        <v>0.10652639999999999</v>
      </c>
      <c r="N3111">
        <v>0.1479809</v>
      </c>
      <c r="O3111">
        <v>9073</v>
      </c>
      <c r="P3111" t="s">
        <v>58</v>
      </c>
      <c r="Q3111" t="s">
        <v>60</v>
      </c>
      <c r="R3111" t="s">
        <v>66</v>
      </c>
    </row>
    <row r="3112" spans="1:18" x14ac:dyDescent="0.25">
      <c r="A3112" t="s">
        <v>28</v>
      </c>
      <c r="B3112" t="s">
        <v>36</v>
      </c>
      <c r="C3112" t="s">
        <v>47</v>
      </c>
      <c r="D3112" t="s">
        <v>57</v>
      </c>
      <c r="E3112">
        <v>14</v>
      </c>
      <c r="F3112" t="str">
        <f t="shared" si="48"/>
        <v>Average Per Premise1-in-2August Monthly System Peak Day100% Cycling14</v>
      </c>
      <c r="G3112">
        <v>0.98679490000000003</v>
      </c>
      <c r="H3112">
        <v>1.3362149999999999</v>
      </c>
      <c r="I3112">
        <v>83.5334</v>
      </c>
      <c r="J3112">
        <v>3.43486E-2</v>
      </c>
      <c r="K3112">
        <v>0.22049540000000001</v>
      </c>
      <c r="L3112">
        <v>0.34942010000000001</v>
      </c>
      <c r="M3112">
        <v>0.47834480000000001</v>
      </c>
      <c r="N3112">
        <v>0.66449170000000002</v>
      </c>
      <c r="O3112">
        <v>9073</v>
      </c>
      <c r="P3112" t="s">
        <v>58</v>
      </c>
      <c r="Q3112" t="s">
        <v>60</v>
      </c>
      <c r="R3112" t="s">
        <v>66</v>
      </c>
    </row>
    <row r="3113" spans="1:18" x14ac:dyDescent="0.25">
      <c r="A3113" t="s">
        <v>29</v>
      </c>
      <c r="B3113" t="s">
        <v>36</v>
      </c>
      <c r="C3113" t="s">
        <v>47</v>
      </c>
      <c r="D3113" t="s">
        <v>57</v>
      </c>
      <c r="E3113">
        <v>14</v>
      </c>
      <c r="F3113" t="str">
        <f t="shared" si="48"/>
        <v>Average Per Device1-in-2August Monthly System Peak Day100% Cycling14</v>
      </c>
      <c r="G3113">
        <v>0.79867889999999997</v>
      </c>
      <c r="H3113">
        <v>1.081488</v>
      </c>
      <c r="I3113">
        <v>83.5334</v>
      </c>
      <c r="J3113">
        <v>2.7800600000000002E-2</v>
      </c>
      <c r="K3113">
        <v>0.1784616</v>
      </c>
      <c r="L3113">
        <v>0.28280899999999998</v>
      </c>
      <c r="M3113">
        <v>0.38715640000000001</v>
      </c>
      <c r="N3113">
        <v>0.5378174</v>
      </c>
      <c r="O3113">
        <v>9073</v>
      </c>
      <c r="P3113" t="s">
        <v>58</v>
      </c>
      <c r="Q3113" t="s">
        <v>60</v>
      </c>
      <c r="R3113" t="s">
        <v>66</v>
      </c>
    </row>
    <row r="3114" spans="1:18" x14ac:dyDescent="0.25">
      <c r="A3114" t="s">
        <v>43</v>
      </c>
      <c r="B3114" t="s">
        <v>36</v>
      </c>
      <c r="C3114" t="s">
        <v>47</v>
      </c>
      <c r="D3114" t="s">
        <v>57</v>
      </c>
      <c r="E3114">
        <v>14</v>
      </c>
      <c r="F3114" t="str">
        <f t="shared" si="48"/>
        <v>Aggregate1-in-2August Monthly System Peak Day100% Cycling14</v>
      </c>
      <c r="G3114">
        <v>8.9531899999999993</v>
      </c>
      <c r="H3114">
        <v>12.123480000000001</v>
      </c>
      <c r="I3114">
        <v>83.5334</v>
      </c>
      <c r="J3114">
        <v>0.3116449</v>
      </c>
      <c r="K3114">
        <v>2.0005549999999999</v>
      </c>
      <c r="L3114">
        <v>3.1702889999999999</v>
      </c>
      <c r="M3114">
        <v>4.3400230000000004</v>
      </c>
      <c r="N3114">
        <v>6.0289330000000003</v>
      </c>
      <c r="O3114">
        <v>9073</v>
      </c>
      <c r="P3114" t="s">
        <v>58</v>
      </c>
      <c r="Q3114" t="s">
        <v>60</v>
      </c>
      <c r="R3114" t="s">
        <v>66</v>
      </c>
    </row>
    <row r="3115" spans="1:18" x14ac:dyDescent="0.25">
      <c r="A3115" t="s">
        <v>30</v>
      </c>
      <c r="B3115" t="s">
        <v>36</v>
      </c>
      <c r="C3115" t="s">
        <v>47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0.36694179999999998</v>
      </c>
      <c r="H3115">
        <v>0.47298259999999998</v>
      </c>
      <c r="I3115">
        <v>83.963200000000001</v>
      </c>
      <c r="J3115">
        <v>-7.5509000000000001E-3</v>
      </c>
      <c r="K3115">
        <v>5.9560000000000002E-2</v>
      </c>
      <c r="L3115">
        <v>0.1060408</v>
      </c>
      <c r="M3115">
        <v>0.15252160000000001</v>
      </c>
      <c r="N3115">
        <v>0.21963250000000001</v>
      </c>
      <c r="O3115">
        <v>12598</v>
      </c>
      <c r="P3115" t="s">
        <v>58</v>
      </c>
      <c r="Q3115" t="s">
        <v>60</v>
      </c>
      <c r="R3115" t="s">
        <v>66</v>
      </c>
    </row>
    <row r="3116" spans="1:18" x14ac:dyDescent="0.25">
      <c r="A3116" t="s">
        <v>28</v>
      </c>
      <c r="B3116" t="s">
        <v>36</v>
      </c>
      <c r="C3116" t="s">
        <v>47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1.501409</v>
      </c>
      <c r="H3116">
        <v>1.9352940000000001</v>
      </c>
      <c r="I3116">
        <v>83.963200000000001</v>
      </c>
      <c r="J3116">
        <v>-3.0896E-2</v>
      </c>
      <c r="K3116">
        <v>0.24370049999999999</v>
      </c>
      <c r="L3116">
        <v>0.43388510000000002</v>
      </c>
      <c r="M3116">
        <v>0.62406980000000001</v>
      </c>
      <c r="N3116">
        <v>0.89866630000000003</v>
      </c>
      <c r="O3116">
        <v>12598</v>
      </c>
      <c r="P3116" t="s">
        <v>58</v>
      </c>
      <c r="Q3116" t="s">
        <v>60</v>
      </c>
      <c r="R3116" t="s">
        <v>66</v>
      </c>
    </row>
    <row r="3117" spans="1:18" x14ac:dyDescent="0.25">
      <c r="A3117" t="s">
        <v>29</v>
      </c>
      <c r="B3117" t="s">
        <v>36</v>
      </c>
      <c r="C3117" t="s">
        <v>47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1.2865420000000001</v>
      </c>
      <c r="H3117">
        <v>1.658334</v>
      </c>
      <c r="I3117">
        <v>83.963200000000001</v>
      </c>
      <c r="J3117">
        <v>-2.6474500000000002E-2</v>
      </c>
      <c r="K3117">
        <v>0.2088245</v>
      </c>
      <c r="L3117">
        <v>0.37179190000000001</v>
      </c>
      <c r="M3117">
        <v>0.53475930000000005</v>
      </c>
      <c r="N3117">
        <v>0.77005829999999997</v>
      </c>
      <c r="O3117">
        <v>12598</v>
      </c>
      <c r="P3117" t="s">
        <v>58</v>
      </c>
      <c r="Q3117" t="s">
        <v>60</v>
      </c>
      <c r="R3117" t="s">
        <v>66</v>
      </c>
    </row>
    <row r="3118" spans="1:18" x14ac:dyDescent="0.25">
      <c r="A3118" t="s">
        <v>43</v>
      </c>
      <c r="B3118" t="s">
        <v>36</v>
      </c>
      <c r="C3118" t="s">
        <v>47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18.914750000000002</v>
      </c>
      <c r="H3118">
        <v>24.38083</v>
      </c>
      <c r="I3118">
        <v>83.963200000000001</v>
      </c>
      <c r="J3118">
        <v>-0.38922820000000002</v>
      </c>
      <c r="K3118">
        <v>3.070138</v>
      </c>
      <c r="L3118">
        <v>5.4660849999999996</v>
      </c>
      <c r="M3118">
        <v>7.8620320000000001</v>
      </c>
      <c r="N3118">
        <v>11.321400000000001</v>
      </c>
      <c r="O3118">
        <v>12598</v>
      </c>
      <c r="P3118" t="s">
        <v>58</v>
      </c>
      <c r="Q3118" t="s">
        <v>60</v>
      </c>
      <c r="R3118" t="s">
        <v>66</v>
      </c>
    </row>
    <row r="3119" spans="1:18" x14ac:dyDescent="0.25">
      <c r="A3119" t="s">
        <v>30</v>
      </c>
      <c r="B3119" t="s">
        <v>36</v>
      </c>
      <c r="C3119" t="s">
        <v>47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0.30531550000000002</v>
      </c>
      <c r="H3119">
        <v>0.39953830000000001</v>
      </c>
      <c r="I3119">
        <v>83.783299999999997</v>
      </c>
      <c r="J3119">
        <v>-1.1865999999999999E-3</v>
      </c>
      <c r="K3119">
        <v>5.5182000000000002E-2</v>
      </c>
      <c r="L3119">
        <v>9.4222700000000006E-2</v>
      </c>
      <c r="M3119">
        <v>0.1332634</v>
      </c>
      <c r="N3119">
        <v>0.189632</v>
      </c>
      <c r="O3119">
        <v>21671</v>
      </c>
      <c r="P3119" t="s">
        <v>58</v>
      </c>
      <c r="Q3119" t="s">
        <v>60</v>
      </c>
    </row>
    <row r="3120" spans="1:18" x14ac:dyDescent="0.25">
      <c r="A3120" t="s">
        <v>28</v>
      </c>
      <c r="B3120" t="s">
        <v>36</v>
      </c>
      <c r="C3120" t="s">
        <v>47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1.300219</v>
      </c>
      <c r="H3120">
        <v>1.7014769999999999</v>
      </c>
      <c r="I3120">
        <v>83.783299999999997</v>
      </c>
      <c r="J3120">
        <v>-5.0530999999999996E-3</v>
      </c>
      <c r="K3120">
        <v>0.2349985</v>
      </c>
      <c r="L3120">
        <v>0.40125749999999999</v>
      </c>
      <c r="M3120">
        <v>0.56751660000000004</v>
      </c>
      <c r="N3120">
        <v>0.80756830000000002</v>
      </c>
      <c r="O3120">
        <v>21671</v>
      </c>
      <c r="P3120" t="s">
        <v>58</v>
      </c>
      <c r="Q3120" t="s">
        <v>60</v>
      </c>
    </row>
    <row r="3121" spans="1:18" x14ac:dyDescent="0.25">
      <c r="A3121" t="s">
        <v>29</v>
      </c>
      <c r="B3121" t="s">
        <v>36</v>
      </c>
      <c r="C3121" t="s">
        <v>47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1.087413</v>
      </c>
      <c r="H3121">
        <v>1.4229970000000001</v>
      </c>
      <c r="I3121">
        <v>83.783299999999997</v>
      </c>
      <c r="J3121">
        <v>-4.2261E-3</v>
      </c>
      <c r="K3121">
        <v>0.1965365</v>
      </c>
      <c r="L3121">
        <v>0.33558399999999999</v>
      </c>
      <c r="M3121">
        <v>0.47463149999999998</v>
      </c>
      <c r="N3121">
        <v>0.6753941</v>
      </c>
      <c r="O3121">
        <v>21671</v>
      </c>
      <c r="P3121" t="s">
        <v>58</v>
      </c>
      <c r="Q3121" t="s">
        <v>60</v>
      </c>
    </row>
    <row r="3122" spans="1:18" x14ac:dyDescent="0.25">
      <c r="A3122" t="s">
        <v>43</v>
      </c>
      <c r="B3122" t="s">
        <v>36</v>
      </c>
      <c r="C3122" t="s">
        <v>47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28.177050000000001</v>
      </c>
      <c r="H3122">
        <v>36.872700000000002</v>
      </c>
      <c r="I3122">
        <v>83.783299999999997</v>
      </c>
      <c r="J3122">
        <v>-0.1095068</v>
      </c>
      <c r="K3122">
        <v>5.0926530000000003</v>
      </c>
      <c r="L3122">
        <v>8.6956520000000008</v>
      </c>
      <c r="M3122">
        <v>12.29865</v>
      </c>
      <c r="N3122">
        <v>17.500810000000001</v>
      </c>
      <c r="O3122">
        <v>21671</v>
      </c>
      <c r="P3122" t="s">
        <v>58</v>
      </c>
      <c r="Q3122" t="s">
        <v>60</v>
      </c>
    </row>
    <row r="3123" spans="1:18" x14ac:dyDescent="0.25">
      <c r="A3123" t="s">
        <v>30</v>
      </c>
      <c r="B3123" t="s">
        <v>36</v>
      </c>
      <c r="C3123" t="s">
        <v>37</v>
      </c>
      <c r="D3123" t="s">
        <v>57</v>
      </c>
      <c r="E3123">
        <v>14</v>
      </c>
      <c r="F3123" t="str">
        <f t="shared" si="48"/>
        <v>Average Per Ton1-in-2August Typical Event Day100% Cycling14</v>
      </c>
      <c r="G3123">
        <v>0.20872109999999999</v>
      </c>
      <c r="H3123">
        <v>0.2729414</v>
      </c>
      <c r="I3123">
        <v>82.513000000000005</v>
      </c>
      <c r="J3123">
        <v>-7.7139000000000001E-3</v>
      </c>
      <c r="K3123">
        <v>3.4785400000000001E-2</v>
      </c>
      <c r="L3123">
        <v>6.4220200000000005E-2</v>
      </c>
      <c r="M3123">
        <v>9.3655100000000005E-2</v>
      </c>
      <c r="N3123">
        <v>0.13615440000000001</v>
      </c>
      <c r="O3123">
        <v>9073</v>
      </c>
      <c r="P3123" t="s">
        <v>58</v>
      </c>
      <c r="Q3123" t="s">
        <v>60</v>
      </c>
      <c r="R3123" t="s">
        <v>66</v>
      </c>
    </row>
    <row r="3124" spans="1:18" x14ac:dyDescent="0.25">
      <c r="A3124" t="s">
        <v>28</v>
      </c>
      <c r="B3124" t="s">
        <v>36</v>
      </c>
      <c r="C3124" t="s">
        <v>37</v>
      </c>
      <c r="D3124" t="s">
        <v>57</v>
      </c>
      <c r="E3124">
        <v>14</v>
      </c>
      <c r="F3124" t="str">
        <f t="shared" si="48"/>
        <v>Average Per Premise1-in-2August Typical Event Day100% Cycling14</v>
      </c>
      <c r="G3124">
        <v>0.93723900000000004</v>
      </c>
      <c r="H3124">
        <v>1.2256130000000001</v>
      </c>
      <c r="I3124">
        <v>82.513000000000005</v>
      </c>
      <c r="J3124">
        <v>-3.46384E-2</v>
      </c>
      <c r="K3124">
        <v>0.1561999</v>
      </c>
      <c r="L3124">
        <v>0.28837390000000002</v>
      </c>
      <c r="M3124">
        <v>0.42054789999999997</v>
      </c>
      <c r="N3124">
        <v>0.61138619999999999</v>
      </c>
      <c r="O3124">
        <v>9073</v>
      </c>
      <c r="P3124" t="s">
        <v>58</v>
      </c>
      <c r="Q3124" t="s">
        <v>60</v>
      </c>
      <c r="R3124" t="s">
        <v>66</v>
      </c>
    </row>
    <row r="3125" spans="1:18" x14ac:dyDescent="0.25">
      <c r="A3125" t="s">
        <v>29</v>
      </c>
      <c r="B3125" t="s">
        <v>36</v>
      </c>
      <c r="C3125" t="s">
        <v>37</v>
      </c>
      <c r="D3125" t="s">
        <v>57</v>
      </c>
      <c r="E3125">
        <v>14</v>
      </c>
      <c r="F3125" t="str">
        <f t="shared" si="48"/>
        <v>Average Per Device1-in-2August Typical Event Day100% Cycling14</v>
      </c>
      <c r="G3125">
        <v>0.75856999999999997</v>
      </c>
      <c r="H3125">
        <v>0.99197020000000002</v>
      </c>
      <c r="I3125">
        <v>82.513000000000005</v>
      </c>
      <c r="J3125">
        <v>-2.80352E-2</v>
      </c>
      <c r="K3125">
        <v>0.12642300000000001</v>
      </c>
      <c r="L3125">
        <v>0.2334002</v>
      </c>
      <c r="M3125">
        <v>0.3403774</v>
      </c>
      <c r="N3125">
        <v>0.49483559999999999</v>
      </c>
      <c r="O3125">
        <v>9073</v>
      </c>
      <c r="P3125" t="s">
        <v>58</v>
      </c>
      <c r="Q3125" t="s">
        <v>60</v>
      </c>
      <c r="R3125" t="s">
        <v>66</v>
      </c>
    </row>
    <row r="3126" spans="1:18" x14ac:dyDescent="0.25">
      <c r="A3126" t="s">
        <v>43</v>
      </c>
      <c r="B3126" t="s">
        <v>36</v>
      </c>
      <c r="C3126" t="s">
        <v>37</v>
      </c>
      <c r="D3126" t="s">
        <v>57</v>
      </c>
      <c r="E3126">
        <v>14</v>
      </c>
      <c r="F3126" t="str">
        <f t="shared" si="48"/>
        <v>Aggregate1-in-2August Typical Event Day100% Cycling14</v>
      </c>
      <c r="G3126">
        <v>8.5035690000000006</v>
      </c>
      <c r="H3126">
        <v>11.11999</v>
      </c>
      <c r="I3126">
        <v>82.513000000000005</v>
      </c>
      <c r="J3126">
        <v>-0.3142742</v>
      </c>
      <c r="K3126">
        <v>1.4172020000000001</v>
      </c>
      <c r="L3126">
        <v>2.6164160000000001</v>
      </c>
      <c r="M3126">
        <v>3.8156310000000002</v>
      </c>
      <c r="N3126">
        <v>5.5471069999999996</v>
      </c>
      <c r="O3126">
        <v>9073</v>
      </c>
      <c r="P3126" t="s">
        <v>58</v>
      </c>
      <c r="Q3126" t="s">
        <v>60</v>
      </c>
      <c r="R3126" t="s">
        <v>66</v>
      </c>
    </row>
    <row r="3127" spans="1:18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0.3529736</v>
      </c>
      <c r="H3127">
        <v>0.45225409999999999</v>
      </c>
      <c r="I3127">
        <v>83.331100000000006</v>
      </c>
      <c r="J3127">
        <v>-1.6512099999999998E-2</v>
      </c>
      <c r="K3127">
        <v>5.1899099999999997E-2</v>
      </c>
      <c r="L3127">
        <v>9.9280400000000005E-2</v>
      </c>
      <c r="M3127">
        <v>0.14666180000000001</v>
      </c>
      <c r="N3127">
        <v>0.21507290000000001</v>
      </c>
      <c r="O3127">
        <v>12598</v>
      </c>
      <c r="P3127" t="s">
        <v>58</v>
      </c>
      <c r="Q3127" t="s">
        <v>60</v>
      </c>
      <c r="R3127" t="s">
        <v>66</v>
      </c>
    </row>
    <row r="3128" spans="1:18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1.444256</v>
      </c>
      <c r="H3128">
        <v>1.850479</v>
      </c>
      <c r="I3128">
        <v>83.331100000000006</v>
      </c>
      <c r="J3128">
        <v>-6.75621E-2</v>
      </c>
      <c r="K3128">
        <v>0.2123545</v>
      </c>
      <c r="L3128">
        <v>0.40622390000000003</v>
      </c>
      <c r="M3128">
        <v>0.60009319999999999</v>
      </c>
      <c r="N3128">
        <v>0.88000979999999995</v>
      </c>
      <c r="O3128">
        <v>12598</v>
      </c>
      <c r="P3128" t="s">
        <v>58</v>
      </c>
      <c r="Q3128" t="s">
        <v>60</v>
      </c>
      <c r="R3128" t="s">
        <v>66</v>
      </c>
    </row>
    <row r="3129" spans="1:18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1.2375689999999999</v>
      </c>
      <c r="H3129">
        <v>1.585658</v>
      </c>
      <c r="I3129">
        <v>83.331100000000006</v>
      </c>
      <c r="J3129">
        <v>-5.7893300000000002E-2</v>
      </c>
      <c r="K3129">
        <v>0.1819645</v>
      </c>
      <c r="L3129">
        <v>0.34808919999999999</v>
      </c>
      <c r="M3129">
        <v>0.51421399999999995</v>
      </c>
      <c r="N3129">
        <v>0.75407170000000001</v>
      </c>
      <c r="O3129">
        <v>12598</v>
      </c>
      <c r="P3129" t="s">
        <v>58</v>
      </c>
      <c r="Q3129" t="s">
        <v>60</v>
      </c>
      <c r="R3129" t="s">
        <v>66</v>
      </c>
    </row>
    <row r="3130" spans="1:18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18.19473</v>
      </c>
      <c r="H3130">
        <v>23.312339999999999</v>
      </c>
      <c r="I3130">
        <v>83.331100000000006</v>
      </c>
      <c r="J3130">
        <v>-0.85114690000000004</v>
      </c>
      <c r="K3130">
        <v>2.6752419999999999</v>
      </c>
      <c r="L3130">
        <v>5.1176079999999997</v>
      </c>
      <c r="M3130">
        <v>7.5599749999999997</v>
      </c>
      <c r="N3130">
        <v>11.086360000000001</v>
      </c>
      <c r="O3130">
        <v>12598</v>
      </c>
      <c r="P3130" t="s">
        <v>58</v>
      </c>
      <c r="Q3130" t="s">
        <v>60</v>
      </c>
      <c r="R3130" t="s">
        <v>66</v>
      </c>
    </row>
    <row r="3131" spans="1:18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0.29257509999999998</v>
      </c>
      <c r="H3131">
        <v>0.37717580000000001</v>
      </c>
      <c r="I3131">
        <v>82.988500000000002</v>
      </c>
      <c r="J3131">
        <v>-1.2828300000000001E-2</v>
      </c>
      <c r="K3131">
        <v>4.4733599999999998E-2</v>
      </c>
      <c r="L3131">
        <v>8.4600700000000001E-2</v>
      </c>
      <c r="M3131">
        <v>0.12446790000000001</v>
      </c>
      <c r="N3131">
        <v>0.18202969999999999</v>
      </c>
      <c r="O3131">
        <v>21671</v>
      </c>
      <c r="P3131" t="s">
        <v>58</v>
      </c>
      <c r="Q3131" t="s">
        <v>60</v>
      </c>
    </row>
    <row r="3132" spans="1:18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1.2459629999999999</v>
      </c>
      <c r="H3132">
        <v>1.606244</v>
      </c>
      <c r="I3132">
        <v>82.988500000000002</v>
      </c>
      <c r="J3132">
        <v>-5.4630600000000001E-2</v>
      </c>
      <c r="K3132">
        <v>0.1905028</v>
      </c>
      <c r="L3132">
        <v>0.36028130000000003</v>
      </c>
      <c r="M3132">
        <v>0.53005990000000003</v>
      </c>
      <c r="N3132">
        <v>0.77519320000000003</v>
      </c>
      <c r="O3132">
        <v>21671</v>
      </c>
      <c r="P3132" t="s">
        <v>58</v>
      </c>
      <c r="Q3132" t="s">
        <v>60</v>
      </c>
    </row>
    <row r="3133" spans="1:18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1.0420370000000001</v>
      </c>
      <c r="H3133">
        <v>1.343351</v>
      </c>
      <c r="I3133">
        <v>82.988500000000002</v>
      </c>
      <c r="J3133">
        <v>-4.5689199999999999E-2</v>
      </c>
      <c r="K3133">
        <v>0.1593233</v>
      </c>
      <c r="L3133">
        <v>0.30131429999999998</v>
      </c>
      <c r="M3133">
        <v>0.44330540000000002</v>
      </c>
      <c r="N3133">
        <v>0.6483179</v>
      </c>
      <c r="O3133">
        <v>21671</v>
      </c>
      <c r="P3133" t="s">
        <v>58</v>
      </c>
      <c r="Q3133" t="s">
        <v>60</v>
      </c>
    </row>
    <row r="3134" spans="1:18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27.001259999999998</v>
      </c>
      <c r="H3134">
        <v>34.808909999999997</v>
      </c>
      <c r="I3134">
        <v>82.988500000000002</v>
      </c>
      <c r="J3134">
        <v>-1.183899</v>
      </c>
      <c r="K3134">
        <v>4.1283849999999997</v>
      </c>
      <c r="L3134">
        <v>7.8076569999999998</v>
      </c>
      <c r="M3134">
        <v>11.486929999999999</v>
      </c>
      <c r="N3134">
        <v>16.799209999999999</v>
      </c>
      <c r="O3134">
        <v>21671</v>
      </c>
      <c r="P3134" t="s">
        <v>58</v>
      </c>
      <c r="Q3134" t="s">
        <v>60</v>
      </c>
    </row>
    <row r="3135" spans="1:18" x14ac:dyDescent="0.25">
      <c r="A3135" t="s">
        <v>30</v>
      </c>
      <c r="B3135" t="s">
        <v>36</v>
      </c>
      <c r="C3135" t="s">
        <v>48</v>
      </c>
      <c r="D3135" t="s">
        <v>57</v>
      </c>
      <c r="E3135">
        <v>14</v>
      </c>
      <c r="F3135" t="str">
        <f t="shared" si="48"/>
        <v>Average Per Ton1-in-2July Monthly System Peak Day100% Cycling14</v>
      </c>
      <c r="G3135">
        <v>0.207314</v>
      </c>
      <c r="H3135">
        <v>0.2698007</v>
      </c>
      <c r="I3135">
        <v>80.160399999999996</v>
      </c>
      <c r="J3135">
        <v>-9.7100999999999993E-3</v>
      </c>
      <c r="K3135">
        <v>3.2944399999999999E-2</v>
      </c>
      <c r="L3135">
        <v>6.2486800000000002E-2</v>
      </c>
      <c r="M3135">
        <v>9.2029200000000005E-2</v>
      </c>
      <c r="N3135">
        <v>0.13468369999999999</v>
      </c>
      <c r="O3135">
        <v>9073</v>
      </c>
      <c r="P3135" t="s">
        <v>58</v>
      </c>
      <c r="Q3135" t="s">
        <v>60</v>
      </c>
      <c r="R3135" t="s">
        <v>67</v>
      </c>
    </row>
    <row r="3136" spans="1:18" x14ac:dyDescent="0.25">
      <c r="A3136" t="s">
        <v>28</v>
      </c>
      <c r="B3136" t="s">
        <v>36</v>
      </c>
      <c r="C3136" t="s">
        <v>48</v>
      </c>
      <c r="D3136" t="s">
        <v>57</v>
      </c>
      <c r="E3136">
        <v>14</v>
      </c>
      <c r="F3136" t="str">
        <f t="shared" si="48"/>
        <v>Average Per Premise1-in-2July Monthly System Peak Day100% Cycling14</v>
      </c>
      <c r="G3136">
        <v>0.93092030000000003</v>
      </c>
      <c r="H3136">
        <v>1.2115100000000001</v>
      </c>
      <c r="I3136">
        <v>80.160399999999996</v>
      </c>
      <c r="J3136">
        <v>-4.3601899999999999E-2</v>
      </c>
      <c r="K3136">
        <v>0.14793329999999999</v>
      </c>
      <c r="L3136">
        <v>0.28059010000000001</v>
      </c>
      <c r="M3136">
        <v>0.41324680000000003</v>
      </c>
      <c r="N3136">
        <v>0.60478209999999999</v>
      </c>
      <c r="O3136">
        <v>9073</v>
      </c>
      <c r="P3136" t="s">
        <v>58</v>
      </c>
      <c r="Q3136" t="s">
        <v>60</v>
      </c>
      <c r="R3136" t="s">
        <v>67</v>
      </c>
    </row>
    <row r="3137" spans="1:18" x14ac:dyDescent="0.25">
      <c r="A3137" t="s">
        <v>29</v>
      </c>
      <c r="B3137" t="s">
        <v>36</v>
      </c>
      <c r="C3137" t="s">
        <v>48</v>
      </c>
      <c r="D3137" t="s">
        <v>57</v>
      </c>
      <c r="E3137">
        <v>14</v>
      </c>
      <c r="F3137" t="str">
        <f t="shared" si="48"/>
        <v>Average Per Device1-in-2July Monthly System Peak Day100% Cycling14</v>
      </c>
      <c r="G3137">
        <v>0.75345589999999996</v>
      </c>
      <c r="H3137">
        <v>0.98055610000000004</v>
      </c>
      <c r="I3137">
        <v>80.160399999999996</v>
      </c>
      <c r="J3137">
        <v>-3.5290000000000002E-2</v>
      </c>
      <c r="K3137">
        <v>0.1197323</v>
      </c>
      <c r="L3137">
        <v>0.2271002</v>
      </c>
      <c r="M3137">
        <v>0.33446819999999999</v>
      </c>
      <c r="N3137">
        <v>0.4894905</v>
      </c>
      <c r="O3137">
        <v>9073</v>
      </c>
      <c r="P3137" t="s">
        <v>58</v>
      </c>
      <c r="Q3137" t="s">
        <v>60</v>
      </c>
      <c r="R3137" t="s">
        <v>67</v>
      </c>
    </row>
    <row r="3138" spans="1:18" x14ac:dyDescent="0.25">
      <c r="A3138" t="s">
        <v>43</v>
      </c>
      <c r="B3138" t="s">
        <v>36</v>
      </c>
      <c r="C3138" t="s">
        <v>48</v>
      </c>
      <c r="D3138" t="s">
        <v>57</v>
      </c>
      <c r="E3138">
        <v>14</v>
      </c>
      <c r="F3138" t="str">
        <f t="shared" si="48"/>
        <v>Aggregate1-in-2July Monthly System Peak Day100% Cycling14</v>
      </c>
      <c r="G3138">
        <v>8.4462399999999995</v>
      </c>
      <c r="H3138">
        <v>10.99203</v>
      </c>
      <c r="I3138">
        <v>80.160399999999996</v>
      </c>
      <c r="J3138">
        <v>-0.39560030000000002</v>
      </c>
      <c r="K3138">
        <v>1.3421989999999999</v>
      </c>
      <c r="L3138">
        <v>2.5457939999999999</v>
      </c>
      <c r="M3138">
        <v>3.7493880000000002</v>
      </c>
      <c r="N3138">
        <v>5.4871879999999997</v>
      </c>
      <c r="O3138">
        <v>9073</v>
      </c>
      <c r="P3138" t="s">
        <v>58</v>
      </c>
      <c r="Q3138" t="s">
        <v>60</v>
      </c>
      <c r="R3138" t="s">
        <v>67</v>
      </c>
    </row>
    <row r="3139" spans="1:18" x14ac:dyDescent="0.25">
      <c r="A3139" t="s">
        <v>30</v>
      </c>
      <c r="B3139" t="s">
        <v>36</v>
      </c>
      <c r="C3139" t="s">
        <v>48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0.35184140000000003</v>
      </c>
      <c r="H3139">
        <v>0.45057380000000002</v>
      </c>
      <c r="I3139">
        <v>81.072699999999998</v>
      </c>
      <c r="J3139">
        <v>-1.72684E-2</v>
      </c>
      <c r="K3139">
        <v>5.12658E-2</v>
      </c>
      <c r="L3139">
        <v>9.8732399999999998E-2</v>
      </c>
      <c r="M3139">
        <v>0.146199</v>
      </c>
      <c r="N3139">
        <v>0.21473320000000001</v>
      </c>
      <c r="O3139">
        <v>12598</v>
      </c>
      <c r="P3139" t="s">
        <v>58</v>
      </c>
      <c r="Q3139" t="s">
        <v>60</v>
      </c>
      <c r="R3139" t="s">
        <v>67</v>
      </c>
    </row>
    <row r="3140" spans="1:18" x14ac:dyDescent="0.25">
      <c r="A3140" t="s">
        <v>28</v>
      </c>
      <c r="B3140" t="s">
        <v>36</v>
      </c>
      <c r="C3140" t="s">
        <v>48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1.4396230000000001</v>
      </c>
      <c r="H3140">
        <v>1.843604</v>
      </c>
      <c r="I3140">
        <v>81.072699999999998</v>
      </c>
      <c r="J3140">
        <v>-7.0656700000000003E-2</v>
      </c>
      <c r="K3140">
        <v>0.20976349999999999</v>
      </c>
      <c r="L3140">
        <v>0.4039816</v>
      </c>
      <c r="M3140">
        <v>0.5981997</v>
      </c>
      <c r="N3140">
        <v>0.87861979999999995</v>
      </c>
      <c r="O3140">
        <v>12598</v>
      </c>
      <c r="P3140" t="s">
        <v>58</v>
      </c>
      <c r="Q3140" t="s">
        <v>60</v>
      </c>
      <c r="R3140" t="s">
        <v>67</v>
      </c>
    </row>
    <row r="3141" spans="1:18" x14ac:dyDescent="0.25">
      <c r="A3141" t="s">
        <v>29</v>
      </c>
      <c r="B3141" t="s">
        <v>36</v>
      </c>
      <c r="C3141" t="s">
        <v>48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1.2335989999999999</v>
      </c>
      <c r="H3141">
        <v>1.5797669999999999</v>
      </c>
      <c r="I3141">
        <v>81.072699999999998</v>
      </c>
      <c r="J3141">
        <v>-6.0545000000000002E-2</v>
      </c>
      <c r="K3141">
        <v>0.1797443</v>
      </c>
      <c r="L3141">
        <v>0.34616789999999997</v>
      </c>
      <c r="M3141">
        <v>0.51259149999999998</v>
      </c>
      <c r="N3141">
        <v>0.75288069999999996</v>
      </c>
      <c r="O3141">
        <v>12598</v>
      </c>
      <c r="P3141" t="s">
        <v>58</v>
      </c>
      <c r="Q3141" t="s">
        <v>60</v>
      </c>
      <c r="R3141" t="s">
        <v>67</v>
      </c>
    </row>
    <row r="3142" spans="1:18" x14ac:dyDescent="0.25">
      <c r="A3142" t="s">
        <v>43</v>
      </c>
      <c r="B3142" t="s">
        <v>36</v>
      </c>
      <c r="C3142" t="s">
        <v>48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18.136369999999999</v>
      </c>
      <c r="H3142">
        <v>23.225729999999999</v>
      </c>
      <c r="I3142">
        <v>81.072699999999998</v>
      </c>
      <c r="J3142">
        <v>-0.8901327</v>
      </c>
      <c r="K3142">
        <v>2.6425999999999998</v>
      </c>
      <c r="L3142">
        <v>5.0893600000000001</v>
      </c>
      <c r="M3142">
        <v>7.5361200000000004</v>
      </c>
      <c r="N3142">
        <v>11.068849999999999</v>
      </c>
      <c r="O3142">
        <v>12598</v>
      </c>
      <c r="P3142" t="s">
        <v>58</v>
      </c>
      <c r="Q3142" t="s">
        <v>60</v>
      </c>
      <c r="R3142" t="s">
        <v>67</v>
      </c>
    </row>
    <row r="3143" spans="1:18" x14ac:dyDescent="0.25">
      <c r="A3143" t="s">
        <v>30</v>
      </c>
      <c r="B3143" t="s">
        <v>36</v>
      </c>
      <c r="C3143" t="s">
        <v>48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0.29132780000000003</v>
      </c>
      <c r="H3143">
        <v>0.3748841</v>
      </c>
      <c r="I3143">
        <v>80.690700000000007</v>
      </c>
      <c r="J3143">
        <v>-1.41037E-2</v>
      </c>
      <c r="K3143">
        <v>4.35947E-2</v>
      </c>
      <c r="L3143">
        <v>8.3556400000000003E-2</v>
      </c>
      <c r="M3143">
        <v>0.12351810000000001</v>
      </c>
      <c r="N3143">
        <v>0.1812165</v>
      </c>
      <c r="O3143">
        <v>21671</v>
      </c>
      <c r="P3143" t="s">
        <v>58</v>
      </c>
      <c r="Q3143" t="s">
        <v>60</v>
      </c>
    </row>
    <row r="3144" spans="1:18" x14ac:dyDescent="0.25">
      <c r="A3144" t="s">
        <v>28</v>
      </c>
      <c r="B3144" t="s">
        <v>36</v>
      </c>
      <c r="C3144" t="s">
        <v>48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1.2406509999999999</v>
      </c>
      <c r="H3144">
        <v>1.5964849999999999</v>
      </c>
      <c r="I3144">
        <v>80.690700000000007</v>
      </c>
      <c r="J3144">
        <v>-6.0062200000000003E-2</v>
      </c>
      <c r="K3144">
        <v>0.1856526</v>
      </c>
      <c r="L3144">
        <v>0.35583389999999998</v>
      </c>
      <c r="M3144">
        <v>0.52601520000000002</v>
      </c>
      <c r="N3144">
        <v>0.77172989999999997</v>
      </c>
      <c r="O3144">
        <v>21671</v>
      </c>
      <c r="P3144" t="s">
        <v>58</v>
      </c>
      <c r="Q3144" t="s">
        <v>60</v>
      </c>
    </row>
    <row r="3145" spans="1:18" x14ac:dyDescent="0.25">
      <c r="A3145" t="s">
        <v>29</v>
      </c>
      <c r="B3145" t="s">
        <v>36</v>
      </c>
      <c r="C3145" t="s">
        <v>48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1.0375939999999999</v>
      </c>
      <c r="H3145">
        <v>1.335189</v>
      </c>
      <c r="I3145">
        <v>80.690700000000007</v>
      </c>
      <c r="J3145">
        <v>-5.02318E-2</v>
      </c>
      <c r="K3145">
        <v>0.15526699999999999</v>
      </c>
      <c r="L3145">
        <v>0.29759479999999999</v>
      </c>
      <c r="M3145">
        <v>0.4399226</v>
      </c>
      <c r="N3145">
        <v>0.64542129999999998</v>
      </c>
      <c r="O3145">
        <v>21671</v>
      </c>
      <c r="P3145" t="s">
        <v>58</v>
      </c>
      <c r="Q3145" t="s">
        <v>60</v>
      </c>
    </row>
    <row r="3146" spans="1:18" x14ac:dyDescent="0.25">
      <c r="A3146" t="s">
        <v>43</v>
      </c>
      <c r="B3146" t="s">
        <v>36</v>
      </c>
      <c r="C3146" t="s">
        <v>48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26.886140000000001</v>
      </c>
      <c r="H3146">
        <v>34.59742</v>
      </c>
      <c r="I3146">
        <v>80.690700000000007</v>
      </c>
      <c r="J3146">
        <v>-1.301607</v>
      </c>
      <c r="K3146">
        <v>4.0232780000000004</v>
      </c>
      <c r="L3146">
        <v>7.7112759999999998</v>
      </c>
      <c r="M3146">
        <v>11.39927</v>
      </c>
      <c r="N3146">
        <v>16.724160000000001</v>
      </c>
      <c r="O3146">
        <v>21671</v>
      </c>
      <c r="P3146" t="s">
        <v>58</v>
      </c>
      <c r="Q3146" t="s">
        <v>60</v>
      </c>
    </row>
    <row r="3147" spans="1:18" x14ac:dyDescent="0.25">
      <c r="A3147" t="s">
        <v>30</v>
      </c>
      <c r="B3147" t="s">
        <v>36</v>
      </c>
      <c r="C3147" t="s">
        <v>49</v>
      </c>
      <c r="D3147" t="s">
        <v>57</v>
      </c>
      <c r="E3147">
        <v>14</v>
      </c>
      <c r="F3147" t="str">
        <f t="shared" si="49"/>
        <v>Average Per Ton1-in-2June Monthly System Peak Day100% Cycling14</v>
      </c>
      <c r="G3147">
        <v>0.18294859999999999</v>
      </c>
      <c r="H3147">
        <v>0.21542059999999999</v>
      </c>
      <c r="I3147">
        <v>78.395799999999994</v>
      </c>
      <c r="J3147">
        <v>-4.5482700000000001E-2</v>
      </c>
      <c r="K3147">
        <v>5.7359999999999996E-4</v>
      </c>
      <c r="L3147">
        <v>3.2472000000000001E-2</v>
      </c>
      <c r="M3147">
        <v>6.4370300000000005E-2</v>
      </c>
      <c r="N3147">
        <v>0.1104266</v>
      </c>
      <c r="O3147">
        <v>9073</v>
      </c>
      <c r="P3147" t="s">
        <v>58</v>
      </c>
      <c r="Q3147" t="s">
        <v>60</v>
      </c>
      <c r="R3147" t="s">
        <v>68</v>
      </c>
    </row>
    <row r="3148" spans="1:18" x14ac:dyDescent="0.25">
      <c r="A3148" t="s">
        <v>28</v>
      </c>
      <c r="B3148" t="s">
        <v>36</v>
      </c>
      <c r="C3148" t="s">
        <v>49</v>
      </c>
      <c r="D3148" t="s">
        <v>57</v>
      </c>
      <c r="E3148">
        <v>14</v>
      </c>
      <c r="F3148" t="str">
        <f t="shared" si="49"/>
        <v>Average Per Premise1-in-2June Monthly System Peak Day100% Cycling14</v>
      </c>
      <c r="G3148">
        <v>0.82151039999999997</v>
      </c>
      <c r="H3148">
        <v>0.96732209999999996</v>
      </c>
      <c r="I3148">
        <v>78.395799999999994</v>
      </c>
      <c r="J3148">
        <v>-0.20423479999999999</v>
      </c>
      <c r="K3148">
        <v>2.5755000000000001E-3</v>
      </c>
      <c r="L3148">
        <v>0.14581169999999999</v>
      </c>
      <c r="M3148">
        <v>0.28904790000000002</v>
      </c>
      <c r="N3148">
        <v>0.49585829999999997</v>
      </c>
      <c r="O3148">
        <v>9073</v>
      </c>
      <c r="P3148" t="s">
        <v>58</v>
      </c>
      <c r="Q3148" t="s">
        <v>60</v>
      </c>
      <c r="R3148" t="s">
        <v>68</v>
      </c>
    </row>
    <row r="3149" spans="1:18" x14ac:dyDescent="0.25">
      <c r="A3149" t="s">
        <v>29</v>
      </c>
      <c r="B3149" t="s">
        <v>36</v>
      </c>
      <c r="C3149" t="s">
        <v>49</v>
      </c>
      <c r="D3149" t="s">
        <v>57</v>
      </c>
      <c r="E3149">
        <v>14</v>
      </c>
      <c r="F3149" t="str">
        <f t="shared" si="49"/>
        <v>Average Per Device1-in-2June Monthly System Peak Day100% Cycling14</v>
      </c>
      <c r="G3149">
        <v>0.66490320000000003</v>
      </c>
      <c r="H3149">
        <v>0.78291829999999996</v>
      </c>
      <c r="I3149">
        <v>78.395799999999994</v>
      </c>
      <c r="J3149">
        <v>-0.1653009</v>
      </c>
      <c r="K3149">
        <v>2.0845E-3</v>
      </c>
      <c r="L3149">
        <v>0.1180151</v>
      </c>
      <c r="M3149">
        <v>0.23394570000000001</v>
      </c>
      <c r="N3149">
        <v>0.4013311</v>
      </c>
      <c r="O3149">
        <v>9073</v>
      </c>
      <c r="P3149" t="s">
        <v>58</v>
      </c>
      <c r="Q3149" t="s">
        <v>60</v>
      </c>
      <c r="R3149" t="s">
        <v>68</v>
      </c>
    </row>
    <row r="3150" spans="1:18" x14ac:dyDescent="0.25">
      <c r="A3150" t="s">
        <v>43</v>
      </c>
      <c r="B3150" t="s">
        <v>36</v>
      </c>
      <c r="C3150" t="s">
        <v>49</v>
      </c>
      <c r="D3150" t="s">
        <v>57</v>
      </c>
      <c r="E3150">
        <v>14</v>
      </c>
      <c r="F3150" t="str">
        <f t="shared" si="49"/>
        <v>Aggregate1-in-2June Monthly System Peak Day100% Cycling14</v>
      </c>
      <c r="G3150">
        <v>7.4535640000000001</v>
      </c>
      <c r="H3150">
        <v>8.7765140000000006</v>
      </c>
      <c r="I3150">
        <v>78.395799999999994</v>
      </c>
      <c r="J3150">
        <v>-1.8530230000000001</v>
      </c>
      <c r="K3150">
        <v>2.33674E-2</v>
      </c>
      <c r="L3150">
        <v>1.3229500000000001</v>
      </c>
      <c r="M3150">
        <v>2.6225320000000001</v>
      </c>
      <c r="N3150">
        <v>4.4989220000000003</v>
      </c>
      <c r="O3150">
        <v>9073</v>
      </c>
      <c r="P3150" t="s">
        <v>58</v>
      </c>
      <c r="Q3150" t="s">
        <v>60</v>
      </c>
      <c r="R3150" t="s">
        <v>68</v>
      </c>
    </row>
    <row r="3151" spans="1:18" x14ac:dyDescent="0.25">
      <c r="A3151" t="s">
        <v>30</v>
      </c>
      <c r="B3151" t="s">
        <v>36</v>
      </c>
      <c r="C3151" t="s">
        <v>49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0.31758789999999998</v>
      </c>
      <c r="H3151">
        <v>0.39974219999999999</v>
      </c>
      <c r="I3151">
        <v>79.191400000000002</v>
      </c>
      <c r="J3151">
        <v>-4.2099299999999999E-2</v>
      </c>
      <c r="K3151">
        <v>3.1310699999999997E-2</v>
      </c>
      <c r="L3151">
        <v>8.21543E-2</v>
      </c>
      <c r="M3151">
        <v>0.1329979</v>
      </c>
      <c r="N3151">
        <v>0.20640790000000001</v>
      </c>
      <c r="O3151">
        <v>12598</v>
      </c>
      <c r="P3151" t="s">
        <v>58</v>
      </c>
      <c r="Q3151" t="s">
        <v>60</v>
      </c>
      <c r="R3151" t="s">
        <v>68</v>
      </c>
    </row>
    <row r="3152" spans="1:18" x14ac:dyDescent="0.25">
      <c r="A3152" t="s">
        <v>28</v>
      </c>
      <c r="B3152" t="s">
        <v>36</v>
      </c>
      <c r="C3152" t="s">
        <v>49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1.299469</v>
      </c>
      <c r="H3152">
        <v>1.635618</v>
      </c>
      <c r="I3152">
        <v>79.191400000000002</v>
      </c>
      <c r="J3152">
        <v>-0.1722571</v>
      </c>
      <c r="K3152">
        <v>0.12811339999999999</v>
      </c>
      <c r="L3152">
        <v>0.33614909999999998</v>
      </c>
      <c r="M3152">
        <v>0.54418480000000002</v>
      </c>
      <c r="N3152">
        <v>0.84455539999999996</v>
      </c>
      <c r="O3152">
        <v>12598</v>
      </c>
      <c r="P3152" t="s">
        <v>58</v>
      </c>
      <c r="Q3152" t="s">
        <v>60</v>
      </c>
      <c r="R3152" t="s">
        <v>68</v>
      </c>
    </row>
    <row r="3153" spans="1:18" x14ac:dyDescent="0.25">
      <c r="A3153" t="s">
        <v>29</v>
      </c>
      <c r="B3153" t="s">
        <v>36</v>
      </c>
      <c r="C3153" t="s">
        <v>49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1.113502</v>
      </c>
      <c r="H3153">
        <v>1.401545</v>
      </c>
      <c r="I3153">
        <v>79.191400000000002</v>
      </c>
      <c r="J3153">
        <v>-0.1476054</v>
      </c>
      <c r="K3153">
        <v>0.1097791</v>
      </c>
      <c r="L3153">
        <v>0.28804289999999999</v>
      </c>
      <c r="M3153">
        <v>0.46630670000000002</v>
      </c>
      <c r="N3153">
        <v>0.72369119999999998</v>
      </c>
      <c r="O3153">
        <v>12598</v>
      </c>
      <c r="P3153" t="s">
        <v>58</v>
      </c>
      <c r="Q3153" t="s">
        <v>60</v>
      </c>
      <c r="R3153" t="s">
        <v>68</v>
      </c>
    </row>
    <row r="3154" spans="1:18" x14ac:dyDescent="0.25">
      <c r="A3154" t="s">
        <v>43</v>
      </c>
      <c r="B3154" t="s">
        <v>36</v>
      </c>
      <c r="C3154" t="s">
        <v>49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16.370709999999999</v>
      </c>
      <c r="H3154">
        <v>20.605509999999999</v>
      </c>
      <c r="I3154">
        <v>79.191400000000002</v>
      </c>
      <c r="J3154">
        <v>-2.1700949999999999</v>
      </c>
      <c r="K3154">
        <v>1.6139730000000001</v>
      </c>
      <c r="L3154">
        <v>4.2348059999999998</v>
      </c>
      <c r="M3154">
        <v>6.8556410000000003</v>
      </c>
      <c r="N3154">
        <v>10.639709999999999</v>
      </c>
      <c r="O3154">
        <v>12598</v>
      </c>
      <c r="P3154" t="s">
        <v>58</v>
      </c>
      <c r="Q3154" t="s">
        <v>60</v>
      </c>
      <c r="R3154" t="s">
        <v>68</v>
      </c>
    </row>
    <row r="3155" spans="1:18" x14ac:dyDescent="0.25">
      <c r="A3155" t="s">
        <v>30</v>
      </c>
      <c r="B3155" t="s">
        <v>36</v>
      </c>
      <c r="C3155" t="s">
        <v>49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0.26121450000000002</v>
      </c>
      <c r="H3155">
        <v>0.32256669999999998</v>
      </c>
      <c r="I3155">
        <v>78.8583</v>
      </c>
      <c r="J3155">
        <v>-4.3515900000000003E-2</v>
      </c>
      <c r="K3155">
        <v>1.8441099999999998E-2</v>
      </c>
      <c r="L3155">
        <v>6.1352299999999999E-2</v>
      </c>
      <c r="M3155">
        <v>0.1042635</v>
      </c>
      <c r="N3155">
        <v>0.16622049999999999</v>
      </c>
      <c r="O3155">
        <v>21671</v>
      </c>
      <c r="P3155" t="s">
        <v>58</v>
      </c>
      <c r="Q3155" t="s">
        <v>60</v>
      </c>
    </row>
    <row r="3156" spans="1:18" x14ac:dyDescent="0.25">
      <c r="A3156" t="s">
        <v>28</v>
      </c>
      <c r="B3156" t="s">
        <v>36</v>
      </c>
      <c r="C3156" t="s">
        <v>49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1.1124099999999999</v>
      </c>
      <c r="H3156">
        <v>1.373685</v>
      </c>
      <c r="I3156">
        <v>78.8583</v>
      </c>
      <c r="J3156">
        <v>-0.18531729999999999</v>
      </c>
      <c r="K3156">
        <v>7.8533199999999997E-2</v>
      </c>
      <c r="L3156">
        <v>0.26127529999999999</v>
      </c>
      <c r="M3156">
        <v>0.44401740000000001</v>
      </c>
      <c r="N3156">
        <v>0.7078681</v>
      </c>
      <c r="O3156">
        <v>21671</v>
      </c>
      <c r="P3156" t="s">
        <v>58</v>
      </c>
      <c r="Q3156" t="s">
        <v>60</v>
      </c>
    </row>
    <row r="3157" spans="1:18" x14ac:dyDescent="0.25">
      <c r="A3157" t="s">
        <v>29</v>
      </c>
      <c r="B3157" t="s">
        <v>36</v>
      </c>
      <c r="C3157" t="s">
        <v>49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0.93034260000000002</v>
      </c>
      <c r="H3157">
        <v>1.148855</v>
      </c>
      <c r="I3157">
        <v>78.8583</v>
      </c>
      <c r="J3157">
        <v>-0.1549866</v>
      </c>
      <c r="K3157">
        <v>6.5679699999999994E-2</v>
      </c>
      <c r="L3157">
        <v>0.2185126</v>
      </c>
      <c r="M3157">
        <v>0.37134539999999999</v>
      </c>
      <c r="N3157">
        <v>0.59201179999999998</v>
      </c>
      <c r="O3157">
        <v>21671</v>
      </c>
      <c r="P3157" t="s">
        <v>58</v>
      </c>
      <c r="Q3157" t="s">
        <v>60</v>
      </c>
    </row>
    <row r="3158" spans="1:18" x14ac:dyDescent="0.25">
      <c r="A3158" t="s">
        <v>43</v>
      </c>
      <c r="B3158" t="s">
        <v>36</v>
      </c>
      <c r="C3158" t="s">
        <v>49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24.107040000000001</v>
      </c>
      <c r="H3158">
        <v>29.769130000000001</v>
      </c>
      <c r="I3158">
        <v>78.8583</v>
      </c>
      <c r="J3158">
        <v>-4.0160119999999999</v>
      </c>
      <c r="K3158">
        <v>1.701894</v>
      </c>
      <c r="L3158">
        <v>5.6620980000000003</v>
      </c>
      <c r="M3158">
        <v>9.6223019999999995</v>
      </c>
      <c r="N3158">
        <v>15.340210000000001</v>
      </c>
      <c r="O3158">
        <v>21671</v>
      </c>
      <c r="P3158" t="s">
        <v>58</v>
      </c>
      <c r="Q3158" t="s">
        <v>60</v>
      </c>
    </row>
    <row r="3159" spans="1:18" x14ac:dyDescent="0.25">
      <c r="A3159" t="s">
        <v>30</v>
      </c>
      <c r="B3159" t="s">
        <v>36</v>
      </c>
      <c r="C3159" t="s">
        <v>50</v>
      </c>
      <c r="D3159" t="s">
        <v>57</v>
      </c>
      <c r="E3159">
        <v>14</v>
      </c>
      <c r="F3159" t="str">
        <f t="shared" si="49"/>
        <v>Average Per Ton1-in-2May Monthly System Peak Day100% Cycling14</v>
      </c>
      <c r="G3159">
        <v>0.18328340000000001</v>
      </c>
      <c r="H3159">
        <v>0.21616779999999999</v>
      </c>
      <c r="I3159">
        <v>77.2029</v>
      </c>
      <c r="J3159">
        <v>-4.4976799999999997E-2</v>
      </c>
      <c r="K3159">
        <v>1.0242000000000001E-3</v>
      </c>
      <c r="L3159">
        <v>3.2884400000000001E-2</v>
      </c>
      <c r="M3159">
        <v>6.4744599999999999E-2</v>
      </c>
      <c r="N3159">
        <v>0.1107456</v>
      </c>
      <c r="O3159">
        <v>9073</v>
      </c>
      <c r="P3159" t="s">
        <v>58</v>
      </c>
      <c r="Q3159" t="s">
        <v>60</v>
      </c>
      <c r="R3159" t="s">
        <v>69</v>
      </c>
    </row>
    <row r="3160" spans="1:18" x14ac:dyDescent="0.25">
      <c r="A3160" t="s">
        <v>28</v>
      </c>
      <c r="B3160" t="s">
        <v>36</v>
      </c>
      <c r="C3160" t="s">
        <v>50</v>
      </c>
      <c r="D3160" t="s">
        <v>57</v>
      </c>
      <c r="E3160">
        <v>14</v>
      </c>
      <c r="F3160" t="str">
        <f t="shared" si="49"/>
        <v>Average Per Premise1-in-2May Monthly System Peak Day100% Cycling14</v>
      </c>
      <c r="G3160">
        <v>0.82301380000000002</v>
      </c>
      <c r="H3160">
        <v>0.97067740000000002</v>
      </c>
      <c r="I3160">
        <v>77.2029</v>
      </c>
      <c r="J3160">
        <v>-0.20196339999999999</v>
      </c>
      <c r="K3160">
        <v>4.5991000000000001E-3</v>
      </c>
      <c r="L3160">
        <v>0.14766370000000001</v>
      </c>
      <c r="M3160">
        <v>0.29072819999999999</v>
      </c>
      <c r="N3160">
        <v>0.49729069999999997</v>
      </c>
      <c r="O3160">
        <v>9073</v>
      </c>
      <c r="P3160" t="s">
        <v>58</v>
      </c>
      <c r="Q3160" t="s">
        <v>60</v>
      </c>
      <c r="R3160" t="s">
        <v>69</v>
      </c>
    </row>
    <row r="3161" spans="1:18" x14ac:dyDescent="0.25">
      <c r="A3161" t="s">
        <v>29</v>
      </c>
      <c r="B3161" t="s">
        <v>36</v>
      </c>
      <c r="C3161" t="s">
        <v>50</v>
      </c>
      <c r="D3161" t="s">
        <v>57</v>
      </c>
      <c r="E3161">
        <v>14</v>
      </c>
      <c r="F3161" t="str">
        <f t="shared" si="49"/>
        <v>Average Per Device1-in-2May Monthly System Peak Day100% Cycling14</v>
      </c>
      <c r="G3161">
        <v>0.66611989999999999</v>
      </c>
      <c r="H3161">
        <v>0.7856339</v>
      </c>
      <c r="I3161">
        <v>77.2029</v>
      </c>
      <c r="J3161">
        <v>-0.16346250000000001</v>
      </c>
      <c r="K3161">
        <v>3.7223E-3</v>
      </c>
      <c r="L3161">
        <v>0.119514</v>
      </c>
      <c r="M3161">
        <v>0.23530570000000001</v>
      </c>
      <c r="N3161">
        <v>0.40249059999999998</v>
      </c>
      <c r="O3161">
        <v>9073</v>
      </c>
      <c r="P3161" t="s">
        <v>58</v>
      </c>
      <c r="Q3161" t="s">
        <v>60</v>
      </c>
      <c r="R3161" t="s">
        <v>69</v>
      </c>
    </row>
    <row r="3162" spans="1:18" x14ac:dyDescent="0.25">
      <c r="A3162" t="s">
        <v>43</v>
      </c>
      <c r="B3162" t="s">
        <v>36</v>
      </c>
      <c r="C3162" t="s">
        <v>50</v>
      </c>
      <c r="D3162" t="s">
        <v>57</v>
      </c>
      <c r="E3162">
        <v>14</v>
      </c>
      <c r="F3162" t="str">
        <f t="shared" si="49"/>
        <v>Aggregate1-in-2May Monthly System Peak Day100% Cycling14</v>
      </c>
      <c r="G3162">
        <v>7.4672039999999997</v>
      </c>
      <c r="H3162">
        <v>8.8069559999999996</v>
      </c>
      <c r="I3162">
        <v>77.2029</v>
      </c>
      <c r="J3162">
        <v>-1.832414</v>
      </c>
      <c r="K3162">
        <v>4.1727500000000001E-2</v>
      </c>
      <c r="L3162">
        <v>1.3397520000000001</v>
      </c>
      <c r="M3162">
        <v>2.6377769999999998</v>
      </c>
      <c r="N3162">
        <v>4.5119189999999998</v>
      </c>
      <c r="O3162">
        <v>9073</v>
      </c>
      <c r="P3162" t="s">
        <v>58</v>
      </c>
      <c r="Q3162" t="s">
        <v>60</v>
      </c>
      <c r="R3162" t="s">
        <v>69</v>
      </c>
    </row>
    <row r="3163" spans="1:18" x14ac:dyDescent="0.25">
      <c r="A3163" t="s">
        <v>30</v>
      </c>
      <c r="B3163" t="s">
        <v>36</v>
      </c>
      <c r="C3163" t="s">
        <v>50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0.31912430000000003</v>
      </c>
      <c r="H3163">
        <v>0.40202209999999999</v>
      </c>
      <c r="I3163">
        <v>77.970200000000006</v>
      </c>
      <c r="J3163">
        <v>-4.0910000000000002E-2</v>
      </c>
      <c r="K3163">
        <v>3.22367E-2</v>
      </c>
      <c r="L3163">
        <v>8.2897799999999994E-2</v>
      </c>
      <c r="M3163">
        <v>0.13355900000000001</v>
      </c>
      <c r="N3163">
        <v>0.20670569999999999</v>
      </c>
      <c r="O3163">
        <v>12598</v>
      </c>
      <c r="P3163" t="s">
        <v>58</v>
      </c>
      <c r="Q3163" t="s">
        <v>60</v>
      </c>
      <c r="R3163" t="s">
        <v>69</v>
      </c>
    </row>
    <row r="3164" spans="1:18" x14ac:dyDescent="0.25">
      <c r="A3164" t="s">
        <v>28</v>
      </c>
      <c r="B3164" t="s">
        <v>36</v>
      </c>
      <c r="C3164" t="s">
        <v>50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1.305755</v>
      </c>
      <c r="H3164">
        <v>1.6449469999999999</v>
      </c>
      <c r="I3164">
        <v>77.970200000000006</v>
      </c>
      <c r="J3164">
        <v>-0.1673906</v>
      </c>
      <c r="K3164">
        <v>0.1319022</v>
      </c>
      <c r="L3164">
        <v>0.33919159999999998</v>
      </c>
      <c r="M3164">
        <v>0.54648090000000005</v>
      </c>
      <c r="N3164">
        <v>0.84577380000000002</v>
      </c>
      <c r="O3164">
        <v>12598</v>
      </c>
      <c r="P3164" t="s">
        <v>58</v>
      </c>
      <c r="Q3164" t="s">
        <v>60</v>
      </c>
      <c r="R3164" t="s">
        <v>69</v>
      </c>
    </row>
    <row r="3165" spans="1:18" x14ac:dyDescent="0.25">
      <c r="A3165" t="s">
        <v>29</v>
      </c>
      <c r="B3165" t="s">
        <v>36</v>
      </c>
      <c r="C3165" t="s">
        <v>50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1.118889</v>
      </c>
      <c r="H3165">
        <v>1.4095390000000001</v>
      </c>
      <c r="I3165">
        <v>77.970200000000006</v>
      </c>
      <c r="J3165">
        <v>-0.14343539999999999</v>
      </c>
      <c r="K3165">
        <v>0.11302570000000001</v>
      </c>
      <c r="L3165">
        <v>0.29064990000000002</v>
      </c>
      <c r="M3165">
        <v>0.46827419999999997</v>
      </c>
      <c r="N3165">
        <v>0.72473529999999997</v>
      </c>
      <c r="O3165">
        <v>12598</v>
      </c>
      <c r="P3165" t="s">
        <v>58</v>
      </c>
      <c r="Q3165" t="s">
        <v>60</v>
      </c>
      <c r="R3165" t="s">
        <v>69</v>
      </c>
    </row>
    <row r="3166" spans="1:18" x14ac:dyDescent="0.25">
      <c r="A3166" t="s">
        <v>43</v>
      </c>
      <c r="B3166" t="s">
        <v>36</v>
      </c>
      <c r="C3166" t="s">
        <v>50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16.4499</v>
      </c>
      <c r="H3166">
        <v>20.723040000000001</v>
      </c>
      <c r="I3166">
        <v>77.970200000000006</v>
      </c>
      <c r="J3166">
        <v>-2.108787</v>
      </c>
      <c r="K3166">
        <v>1.6617040000000001</v>
      </c>
      <c r="L3166">
        <v>4.273136</v>
      </c>
      <c r="M3166">
        <v>6.8845669999999997</v>
      </c>
      <c r="N3166">
        <v>10.655060000000001</v>
      </c>
      <c r="O3166">
        <v>12598</v>
      </c>
      <c r="P3166" t="s">
        <v>58</v>
      </c>
      <c r="Q3166" t="s">
        <v>60</v>
      </c>
      <c r="R3166" t="s">
        <v>69</v>
      </c>
    </row>
    <row r="3167" spans="1:18" x14ac:dyDescent="0.25">
      <c r="A3167" t="s">
        <v>30</v>
      </c>
      <c r="B3167" t="s">
        <v>36</v>
      </c>
      <c r="C3167" t="s">
        <v>50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0.26224769999999997</v>
      </c>
      <c r="H3167">
        <v>0.32420490000000002</v>
      </c>
      <c r="I3167">
        <v>77.648899999999998</v>
      </c>
      <c r="J3167">
        <v>-4.2612799999999999E-2</v>
      </c>
      <c r="K3167">
        <v>1.9168000000000001E-2</v>
      </c>
      <c r="L3167">
        <v>6.1957199999999997E-2</v>
      </c>
      <c r="M3167">
        <v>0.1047464</v>
      </c>
      <c r="N3167">
        <v>0.16652719999999999</v>
      </c>
      <c r="O3167">
        <v>21671</v>
      </c>
      <c r="P3167" t="s">
        <v>58</v>
      </c>
      <c r="Q3167" t="s">
        <v>60</v>
      </c>
    </row>
    <row r="3168" spans="1:18" x14ac:dyDescent="0.25">
      <c r="A3168" t="s">
        <v>28</v>
      </c>
      <c r="B3168" t="s">
        <v>36</v>
      </c>
      <c r="C3168" t="s">
        <v>50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1.1168100000000001</v>
      </c>
      <c r="H3168">
        <v>1.3806620000000001</v>
      </c>
      <c r="I3168">
        <v>77.648899999999998</v>
      </c>
      <c r="J3168">
        <v>-0.1814711</v>
      </c>
      <c r="K3168">
        <v>8.1629099999999996E-2</v>
      </c>
      <c r="L3168">
        <v>0.26385150000000002</v>
      </c>
      <c r="M3168">
        <v>0.44607390000000002</v>
      </c>
      <c r="N3168">
        <v>0.70917399999999997</v>
      </c>
      <c r="O3168">
        <v>21671</v>
      </c>
      <c r="P3168" t="s">
        <v>58</v>
      </c>
      <c r="Q3168" t="s">
        <v>60</v>
      </c>
    </row>
    <row r="3169" spans="1:18" x14ac:dyDescent="0.25">
      <c r="A3169" t="s">
        <v>29</v>
      </c>
      <c r="B3169" t="s">
        <v>36</v>
      </c>
      <c r="C3169" t="s">
        <v>50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0.93402269999999998</v>
      </c>
      <c r="H3169">
        <v>1.15469</v>
      </c>
      <c r="I3169">
        <v>77.648899999999998</v>
      </c>
      <c r="J3169">
        <v>-0.15176980000000001</v>
      </c>
      <c r="K3169">
        <v>6.8268899999999993E-2</v>
      </c>
      <c r="L3169">
        <v>0.2206671</v>
      </c>
      <c r="M3169">
        <v>0.37306529999999999</v>
      </c>
      <c r="N3169">
        <v>0.59310399999999996</v>
      </c>
      <c r="O3169">
        <v>21671</v>
      </c>
      <c r="P3169" t="s">
        <v>58</v>
      </c>
      <c r="Q3169" t="s">
        <v>60</v>
      </c>
    </row>
    <row r="3170" spans="1:18" x14ac:dyDescent="0.25">
      <c r="A3170" t="s">
        <v>43</v>
      </c>
      <c r="B3170" t="s">
        <v>36</v>
      </c>
      <c r="C3170" t="s">
        <v>50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24.202400000000001</v>
      </c>
      <c r="H3170">
        <v>29.92032</v>
      </c>
      <c r="I3170">
        <v>77.648899999999998</v>
      </c>
      <c r="J3170">
        <v>-3.9326599999999998</v>
      </c>
      <c r="K3170">
        <v>1.7689839999999999</v>
      </c>
      <c r="L3170">
        <v>5.7179250000000001</v>
      </c>
      <c r="M3170">
        <v>9.6668669999999999</v>
      </c>
      <c r="N3170">
        <v>15.368510000000001</v>
      </c>
      <c r="O3170">
        <v>21671</v>
      </c>
      <c r="P3170" t="s">
        <v>58</v>
      </c>
      <c r="Q3170" t="s">
        <v>60</v>
      </c>
    </row>
    <row r="3171" spans="1:18" x14ac:dyDescent="0.25">
      <c r="A3171" t="s">
        <v>30</v>
      </c>
      <c r="B3171" t="s">
        <v>36</v>
      </c>
      <c r="C3171" t="s">
        <v>51</v>
      </c>
      <c r="D3171" t="s">
        <v>57</v>
      </c>
      <c r="E3171">
        <v>14</v>
      </c>
      <c r="F3171" t="str">
        <f t="shared" si="49"/>
        <v>Average Per Ton1-in-2October Monthly System Peak Day100% Cycling14</v>
      </c>
      <c r="G3171">
        <v>0.19994700000000001</v>
      </c>
      <c r="H3171">
        <v>0.25335869999999999</v>
      </c>
      <c r="I3171">
        <v>84.195599999999999</v>
      </c>
      <c r="J3171">
        <v>-2.0291199999999999E-2</v>
      </c>
      <c r="K3171">
        <v>2.3253099999999999E-2</v>
      </c>
      <c r="L3171">
        <v>5.3411699999999999E-2</v>
      </c>
      <c r="M3171">
        <v>8.3570400000000003E-2</v>
      </c>
      <c r="N3171">
        <v>0.1271147</v>
      </c>
      <c r="O3171">
        <v>9073</v>
      </c>
      <c r="P3171" t="s">
        <v>58</v>
      </c>
      <c r="Q3171" t="s">
        <v>60</v>
      </c>
      <c r="R3171" t="s">
        <v>70</v>
      </c>
    </row>
    <row r="3172" spans="1:18" x14ac:dyDescent="0.25">
      <c r="A3172" t="s">
        <v>28</v>
      </c>
      <c r="B3172" t="s">
        <v>36</v>
      </c>
      <c r="C3172" t="s">
        <v>51</v>
      </c>
      <c r="D3172" t="s">
        <v>57</v>
      </c>
      <c r="E3172">
        <v>14</v>
      </c>
      <c r="F3172" t="str">
        <f t="shared" si="49"/>
        <v>Average Per Premise1-in-2October Monthly System Peak Day100% Cycling14</v>
      </c>
      <c r="G3172">
        <v>0.89783979999999997</v>
      </c>
      <c r="H3172">
        <v>1.1376790000000001</v>
      </c>
      <c r="I3172">
        <v>84.195599999999999</v>
      </c>
      <c r="J3172">
        <v>-9.1115600000000005E-2</v>
      </c>
      <c r="K3172">
        <v>0.1044153</v>
      </c>
      <c r="L3172">
        <v>0.23983940000000001</v>
      </c>
      <c r="M3172">
        <v>0.37526340000000002</v>
      </c>
      <c r="N3172">
        <v>0.57079429999999998</v>
      </c>
      <c r="O3172">
        <v>9073</v>
      </c>
      <c r="P3172" t="s">
        <v>58</v>
      </c>
      <c r="Q3172" t="s">
        <v>60</v>
      </c>
      <c r="R3172" t="s">
        <v>70</v>
      </c>
    </row>
    <row r="3173" spans="1:18" x14ac:dyDescent="0.25">
      <c r="A3173" t="s">
        <v>29</v>
      </c>
      <c r="B3173" t="s">
        <v>36</v>
      </c>
      <c r="C3173" t="s">
        <v>51</v>
      </c>
      <c r="D3173" t="s">
        <v>57</v>
      </c>
      <c r="E3173">
        <v>14</v>
      </c>
      <c r="F3173" t="str">
        <f t="shared" si="49"/>
        <v>Average Per Device1-in-2October Monthly System Peak Day100% Cycling14</v>
      </c>
      <c r="G3173">
        <v>0.72668160000000004</v>
      </c>
      <c r="H3173">
        <v>0.92079960000000005</v>
      </c>
      <c r="I3173">
        <v>84.195599999999999</v>
      </c>
      <c r="J3173">
        <v>-7.3745900000000003E-2</v>
      </c>
      <c r="K3173">
        <v>8.4510199999999994E-2</v>
      </c>
      <c r="L3173">
        <v>0.19411800000000001</v>
      </c>
      <c r="M3173">
        <v>0.30372569999999999</v>
      </c>
      <c r="N3173">
        <v>0.4619819</v>
      </c>
      <c r="O3173">
        <v>9073</v>
      </c>
      <c r="P3173" t="s">
        <v>58</v>
      </c>
      <c r="Q3173" t="s">
        <v>60</v>
      </c>
      <c r="R3173" t="s">
        <v>70</v>
      </c>
    </row>
    <row r="3174" spans="1:18" x14ac:dyDescent="0.25">
      <c r="A3174" t="s">
        <v>43</v>
      </c>
      <c r="B3174" t="s">
        <v>36</v>
      </c>
      <c r="C3174" t="s">
        <v>51</v>
      </c>
      <c r="D3174" t="s">
        <v>57</v>
      </c>
      <c r="E3174">
        <v>14</v>
      </c>
      <c r="F3174" t="str">
        <f t="shared" si="49"/>
        <v>Aggregate1-in-2October Monthly System Peak Day100% Cycling14</v>
      </c>
      <c r="G3174">
        <v>8.1461000000000006</v>
      </c>
      <c r="H3174">
        <v>10.32216</v>
      </c>
      <c r="I3174">
        <v>84.195599999999999</v>
      </c>
      <c r="J3174">
        <v>-0.82669179999999998</v>
      </c>
      <c r="K3174">
        <v>0.94735970000000003</v>
      </c>
      <c r="L3174">
        <v>2.1760630000000001</v>
      </c>
      <c r="M3174">
        <v>3.4047649999999998</v>
      </c>
      <c r="N3174">
        <v>5.1788169999999996</v>
      </c>
      <c r="O3174">
        <v>9073</v>
      </c>
      <c r="P3174" t="s">
        <v>58</v>
      </c>
      <c r="Q3174" t="s">
        <v>60</v>
      </c>
      <c r="R3174" t="s">
        <v>70</v>
      </c>
    </row>
    <row r="3175" spans="1:18" x14ac:dyDescent="0.25">
      <c r="A3175" t="s">
        <v>30</v>
      </c>
      <c r="B3175" t="s">
        <v>36</v>
      </c>
      <c r="C3175" t="s">
        <v>51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0.34131689999999998</v>
      </c>
      <c r="H3175">
        <v>0.4349557</v>
      </c>
      <c r="I3175">
        <v>85.214500000000001</v>
      </c>
      <c r="J3175">
        <v>-2.4504499999999999E-2</v>
      </c>
      <c r="K3175">
        <v>4.5295500000000002E-2</v>
      </c>
      <c r="L3175">
        <v>9.3638700000000005E-2</v>
      </c>
      <c r="M3175">
        <v>0.141982</v>
      </c>
      <c r="N3175">
        <v>0.211782</v>
      </c>
      <c r="O3175">
        <v>12598</v>
      </c>
      <c r="P3175" t="s">
        <v>58</v>
      </c>
      <c r="Q3175" t="s">
        <v>60</v>
      </c>
      <c r="R3175" t="s">
        <v>70</v>
      </c>
    </row>
    <row r="3176" spans="1:18" x14ac:dyDescent="0.25">
      <c r="A3176" t="s">
        <v>28</v>
      </c>
      <c r="B3176" t="s">
        <v>36</v>
      </c>
      <c r="C3176" t="s">
        <v>51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1.39656</v>
      </c>
      <c r="H3176">
        <v>1.7797000000000001</v>
      </c>
      <c r="I3176">
        <v>85.214500000000001</v>
      </c>
      <c r="J3176">
        <v>-0.1002647</v>
      </c>
      <c r="K3176">
        <v>0.18533469999999999</v>
      </c>
      <c r="L3176">
        <v>0.38313989999999998</v>
      </c>
      <c r="M3176">
        <v>0.58094520000000005</v>
      </c>
      <c r="N3176">
        <v>0.8665446</v>
      </c>
      <c r="O3176">
        <v>12598</v>
      </c>
      <c r="P3176" t="s">
        <v>58</v>
      </c>
      <c r="Q3176" t="s">
        <v>60</v>
      </c>
      <c r="R3176" t="s">
        <v>70</v>
      </c>
    </row>
    <row r="3177" spans="1:18" x14ac:dyDescent="0.25">
      <c r="A3177" t="s">
        <v>29</v>
      </c>
      <c r="B3177" t="s">
        <v>36</v>
      </c>
      <c r="C3177" t="s">
        <v>51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1.196699</v>
      </c>
      <c r="H3177">
        <v>1.525007</v>
      </c>
      <c r="I3177">
        <v>85.214500000000001</v>
      </c>
      <c r="J3177">
        <v>-8.5915900000000003E-2</v>
      </c>
      <c r="K3177">
        <v>0.15881149999999999</v>
      </c>
      <c r="L3177">
        <v>0.32830880000000001</v>
      </c>
      <c r="M3177">
        <v>0.49780619999999998</v>
      </c>
      <c r="N3177">
        <v>0.74253360000000002</v>
      </c>
      <c r="O3177">
        <v>12598</v>
      </c>
      <c r="P3177" t="s">
        <v>58</v>
      </c>
      <c r="Q3177" t="s">
        <v>60</v>
      </c>
      <c r="R3177" t="s">
        <v>70</v>
      </c>
    </row>
    <row r="3178" spans="1:18" x14ac:dyDescent="0.25">
      <c r="A3178" t="s">
        <v>43</v>
      </c>
      <c r="B3178" t="s">
        <v>36</v>
      </c>
      <c r="C3178" t="s">
        <v>51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17.593859999999999</v>
      </c>
      <c r="H3178">
        <v>22.420660000000002</v>
      </c>
      <c r="I3178">
        <v>85.214500000000001</v>
      </c>
      <c r="J3178">
        <v>-1.2631349999999999</v>
      </c>
      <c r="K3178">
        <v>2.3348460000000002</v>
      </c>
      <c r="L3178">
        <v>4.826797</v>
      </c>
      <c r="M3178">
        <v>7.3187470000000001</v>
      </c>
      <c r="N3178">
        <v>10.916729999999999</v>
      </c>
      <c r="O3178">
        <v>12598</v>
      </c>
      <c r="P3178" t="s">
        <v>58</v>
      </c>
      <c r="Q3178" t="s">
        <v>60</v>
      </c>
      <c r="R3178" t="s">
        <v>70</v>
      </c>
    </row>
    <row r="3179" spans="1:18" x14ac:dyDescent="0.25">
      <c r="A3179" t="s">
        <v>30</v>
      </c>
      <c r="B3179" t="s">
        <v>36</v>
      </c>
      <c r="C3179" t="s">
        <v>51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0.28212530000000002</v>
      </c>
      <c r="H3179">
        <v>0.35892099999999999</v>
      </c>
      <c r="I3179">
        <v>84.787800000000004</v>
      </c>
      <c r="J3179">
        <v>-2.2740400000000001E-2</v>
      </c>
      <c r="K3179">
        <v>3.6066300000000003E-2</v>
      </c>
      <c r="L3179">
        <v>7.6795699999999995E-2</v>
      </c>
      <c r="M3179">
        <v>0.11752509999999999</v>
      </c>
      <c r="N3179">
        <v>0.17633180000000001</v>
      </c>
      <c r="O3179">
        <v>21671</v>
      </c>
      <c r="P3179" t="s">
        <v>58</v>
      </c>
      <c r="Q3179" t="s">
        <v>60</v>
      </c>
    </row>
    <row r="3180" spans="1:18" x14ac:dyDescent="0.25">
      <c r="A3180" t="s">
        <v>28</v>
      </c>
      <c r="B3180" t="s">
        <v>36</v>
      </c>
      <c r="C3180" t="s">
        <v>51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1.2014609999999999</v>
      </c>
      <c r="H3180">
        <v>1.5285040000000001</v>
      </c>
      <c r="I3180">
        <v>84.787800000000004</v>
      </c>
      <c r="J3180">
        <v>-9.6842600000000001E-2</v>
      </c>
      <c r="K3180">
        <v>0.15359229999999999</v>
      </c>
      <c r="L3180">
        <v>0.32704270000000002</v>
      </c>
      <c r="M3180">
        <v>0.50049319999999997</v>
      </c>
      <c r="N3180">
        <v>0.75092809999999999</v>
      </c>
      <c r="O3180">
        <v>21671</v>
      </c>
      <c r="P3180" t="s">
        <v>58</v>
      </c>
      <c r="Q3180" t="s">
        <v>60</v>
      </c>
    </row>
    <row r="3181" spans="1:18" x14ac:dyDescent="0.25">
      <c r="A3181" t="s">
        <v>29</v>
      </c>
      <c r="B3181" t="s">
        <v>36</v>
      </c>
      <c r="C3181" t="s">
        <v>51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1.0048189999999999</v>
      </c>
      <c r="H3181">
        <v>1.278335</v>
      </c>
      <c r="I3181">
        <v>84.787800000000004</v>
      </c>
      <c r="J3181">
        <v>-8.0992400000000006E-2</v>
      </c>
      <c r="K3181">
        <v>0.12845400000000001</v>
      </c>
      <c r="L3181">
        <v>0.27351589999999998</v>
      </c>
      <c r="M3181">
        <v>0.4185778</v>
      </c>
      <c r="N3181">
        <v>0.62802420000000003</v>
      </c>
      <c r="O3181">
        <v>21671</v>
      </c>
      <c r="P3181" t="s">
        <v>58</v>
      </c>
      <c r="Q3181" t="s">
        <v>60</v>
      </c>
    </row>
    <row r="3182" spans="1:18" x14ac:dyDescent="0.25">
      <c r="A3182" t="s">
        <v>43</v>
      </c>
      <c r="B3182" t="s">
        <v>36</v>
      </c>
      <c r="C3182" t="s">
        <v>51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26.036860000000001</v>
      </c>
      <c r="H3182">
        <v>33.124209999999998</v>
      </c>
      <c r="I3182">
        <v>84.787800000000004</v>
      </c>
      <c r="J3182">
        <v>-2.0986750000000001</v>
      </c>
      <c r="K3182">
        <v>3.3284989999999999</v>
      </c>
      <c r="L3182">
        <v>7.0873429999999997</v>
      </c>
      <c r="M3182">
        <v>10.84619</v>
      </c>
      <c r="N3182">
        <v>16.27336</v>
      </c>
      <c r="O3182">
        <v>21671</v>
      </c>
      <c r="P3182" t="s">
        <v>58</v>
      </c>
      <c r="Q3182" t="s">
        <v>60</v>
      </c>
    </row>
    <row r="3183" spans="1:18" x14ac:dyDescent="0.25">
      <c r="A3183" t="s">
        <v>30</v>
      </c>
      <c r="B3183" t="s">
        <v>36</v>
      </c>
      <c r="C3183" t="s">
        <v>52</v>
      </c>
      <c r="D3183" t="s">
        <v>57</v>
      </c>
      <c r="E3183">
        <v>14</v>
      </c>
      <c r="F3183" t="str">
        <f t="shared" si="49"/>
        <v>Average Per Ton1-in-2September Monthly System Peak Day100% Cycling14</v>
      </c>
      <c r="G3183">
        <v>0.2248648</v>
      </c>
      <c r="H3183">
        <v>0.30897200000000002</v>
      </c>
      <c r="I3183">
        <v>87.962500000000006</v>
      </c>
      <c r="J3183">
        <v>1.45776E-2</v>
      </c>
      <c r="K3183">
        <v>5.5656200000000003E-2</v>
      </c>
      <c r="L3183">
        <v>8.4107199999999993E-2</v>
      </c>
      <c r="M3183">
        <v>0.11255809999999999</v>
      </c>
      <c r="N3183">
        <v>0.15363669999999999</v>
      </c>
      <c r="O3183">
        <v>9073</v>
      </c>
      <c r="P3183" t="s">
        <v>58</v>
      </c>
      <c r="Q3183" t="s">
        <v>60</v>
      </c>
      <c r="R3183" t="s">
        <v>71</v>
      </c>
    </row>
    <row r="3184" spans="1:18" x14ac:dyDescent="0.25">
      <c r="A3184" t="s">
        <v>28</v>
      </c>
      <c r="B3184" t="s">
        <v>36</v>
      </c>
      <c r="C3184" t="s">
        <v>52</v>
      </c>
      <c r="D3184" t="s">
        <v>57</v>
      </c>
      <c r="E3184">
        <v>14</v>
      </c>
      <c r="F3184" t="str">
        <f t="shared" si="49"/>
        <v>Average Per Premise1-in-2September Monthly System Peak Day100% Cycling14</v>
      </c>
      <c r="G3184">
        <v>1.0097309999999999</v>
      </c>
      <c r="H3184">
        <v>1.387405</v>
      </c>
      <c r="I3184">
        <v>87.962500000000006</v>
      </c>
      <c r="J3184">
        <v>6.5459100000000006E-2</v>
      </c>
      <c r="K3184">
        <v>0.24991820000000001</v>
      </c>
      <c r="L3184">
        <v>0.37767390000000001</v>
      </c>
      <c r="M3184">
        <v>0.50542969999999998</v>
      </c>
      <c r="N3184">
        <v>0.68988870000000002</v>
      </c>
      <c r="O3184">
        <v>9073</v>
      </c>
      <c r="P3184" t="s">
        <v>58</v>
      </c>
      <c r="Q3184" t="s">
        <v>60</v>
      </c>
      <c r="R3184" t="s">
        <v>71</v>
      </c>
    </row>
    <row r="3185" spans="1:18" x14ac:dyDescent="0.25">
      <c r="A3185" t="s">
        <v>29</v>
      </c>
      <c r="B3185" t="s">
        <v>36</v>
      </c>
      <c r="C3185" t="s">
        <v>52</v>
      </c>
      <c r="D3185" t="s">
        <v>57</v>
      </c>
      <c r="E3185">
        <v>14</v>
      </c>
      <c r="F3185" t="str">
        <f t="shared" si="49"/>
        <v>Average Per Device1-in-2September Monthly System Peak Day100% Cycling14</v>
      </c>
      <c r="G3185">
        <v>0.81724229999999998</v>
      </c>
      <c r="H3185">
        <v>1.122919</v>
      </c>
      <c r="I3185">
        <v>87.962500000000006</v>
      </c>
      <c r="J3185">
        <v>5.2980399999999997E-2</v>
      </c>
      <c r="K3185">
        <v>0.20227539999999999</v>
      </c>
      <c r="L3185">
        <v>0.30567670000000002</v>
      </c>
      <c r="M3185">
        <v>0.40907789999999999</v>
      </c>
      <c r="N3185">
        <v>0.55837300000000001</v>
      </c>
      <c r="O3185">
        <v>9073</v>
      </c>
      <c r="P3185" t="s">
        <v>58</v>
      </c>
      <c r="Q3185" t="s">
        <v>60</v>
      </c>
      <c r="R3185" t="s">
        <v>71</v>
      </c>
    </row>
    <row r="3186" spans="1:18" x14ac:dyDescent="0.25">
      <c r="A3186" t="s">
        <v>43</v>
      </c>
      <c r="B3186" t="s">
        <v>36</v>
      </c>
      <c r="C3186" t="s">
        <v>52</v>
      </c>
      <c r="D3186" t="s">
        <v>57</v>
      </c>
      <c r="E3186">
        <v>14</v>
      </c>
      <c r="F3186" t="str">
        <f t="shared" si="49"/>
        <v>Aggregate1-in-2September Monthly System Peak Day100% Cycling14</v>
      </c>
      <c r="G3186">
        <v>9.1612860000000005</v>
      </c>
      <c r="H3186">
        <v>12.58792</v>
      </c>
      <c r="I3186">
        <v>87.962500000000006</v>
      </c>
      <c r="J3186">
        <v>0.59391070000000001</v>
      </c>
      <c r="K3186">
        <v>2.2675079999999999</v>
      </c>
      <c r="L3186">
        <v>3.4266350000000001</v>
      </c>
      <c r="M3186">
        <v>4.5857640000000002</v>
      </c>
      <c r="N3186">
        <v>6.2593610000000002</v>
      </c>
      <c r="O3186">
        <v>9073</v>
      </c>
      <c r="P3186" t="s">
        <v>58</v>
      </c>
      <c r="Q3186" t="s">
        <v>60</v>
      </c>
      <c r="R3186" t="s">
        <v>71</v>
      </c>
    </row>
    <row r="3187" spans="1:18" x14ac:dyDescent="0.25">
      <c r="A3187" t="s">
        <v>30</v>
      </c>
      <c r="B3187" t="s">
        <v>36</v>
      </c>
      <c r="C3187" t="s">
        <v>52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0.37552350000000001</v>
      </c>
      <c r="H3187">
        <v>0.48571769999999997</v>
      </c>
      <c r="I3187">
        <v>89.096999999999994</v>
      </c>
      <c r="J3187">
        <v>-2.3947999999999999E-3</v>
      </c>
      <c r="K3187">
        <v>6.4123700000000006E-2</v>
      </c>
      <c r="L3187">
        <v>0.11019420000000001</v>
      </c>
      <c r="M3187">
        <v>0.15626470000000001</v>
      </c>
      <c r="N3187">
        <v>0.22278319999999999</v>
      </c>
      <c r="O3187">
        <v>12598</v>
      </c>
      <c r="P3187" t="s">
        <v>58</v>
      </c>
      <c r="Q3187" t="s">
        <v>60</v>
      </c>
      <c r="R3187" t="s">
        <v>71</v>
      </c>
    </row>
    <row r="3188" spans="1:18" x14ac:dyDescent="0.25">
      <c r="A3188" t="s">
        <v>28</v>
      </c>
      <c r="B3188" t="s">
        <v>36</v>
      </c>
      <c r="C3188" t="s">
        <v>52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1.5365219999999999</v>
      </c>
      <c r="H3188">
        <v>1.9874019999999999</v>
      </c>
      <c r="I3188">
        <v>89.096999999999994</v>
      </c>
      <c r="J3188">
        <v>-9.7987000000000005E-3</v>
      </c>
      <c r="K3188">
        <v>0.26237379999999999</v>
      </c>
      <c r="L3188">
        <v>0.45087959999999999</v>
      </c>
      <c r="M3188">
        <v>0.63938539999999999</v>
      </c>
      <c r="N3188">
        <v>0.91155779999999997</v>
      </c>
      <c r="O3188">
        <v>12598</v>
      </c>
      <c r="P3188" t="s">
        <v>58</v>
      </c>
      <c r="Q3188" t="s">
        <v>60</v>
      </c>
      <c r="R3188" t="s">
        <v>71</v>
      </c>
    </row>
    <row r="3189" spans="1:18" x14ac:dyDescent="0.25">
      <c r="A3189" t="s">
        <v>29</v>
      </c>
      <c r="B3189" t="s">
        <v>36</v>
      </c>
      <c r="C3189" t="s">
        <v>52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1.3166310000000001</v>
      </c>
      <c r="H3189">
        <v>1.702985</v>
      </c>
      <c r="I3189">
        <v>89.096999999999994</v>
      </c>
      <c r="J3189">
        <v>-8.3964E-3</v>
      </c>
      <c r="K3189">
        <v>0.22482550000000001</v>
      </c>
      <c r="L3189">
        <v>0.38635429999999998</v>
      </c>
      <c r="M3189">
        <v>0.54788309999999996</v>
      </c>
      <c r="N3189">
        <v>0.78110500000000005</v>
      </c>
      <c r="O3189">
        <v>12598</v>
      </c>
      <c r="P3189" t="s">
        <v>58</v>
      </c>
      <c r="Q3189" t="s">
        <v>60</v>
      </c>
      <c r="R3189" t="s">
        <v>71</v>
      </c>
    </row>
    <row r="3190" spans="1:18" x14ac:dyDescent="0.25">
      <c r="A3190" t="s">
        <v>43</v>
      </c>
      <c r="B3190" t="s">
        <v>36</v>
      </c>
      <c r="C3190" t="s">
        <v>52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19.357109999999999</v>
      </c>
      <c r="H3190">
        <v>25.037289999999999</v>
      </c>
      <c r="I3190">
        <v>89.096999999999994</v>
      </c>
      <c r="J3190">
        <v>-0.1234437</v>
      </c>
      <c r="K3190">
        <v>3.3053849999999998</v>
      </c>
      <c r="L3190">
        <v>5.6801810000000001</v>
      </c>
      <c r="M3190">
        <v>8.0549769999999992</v>
      </c>
      <c r="N3190">
        <v>11.48381</v>
      </c>
      <c r="O3190">
        <v>12598</v>
      </c>
      <c r="P3190" t="s">
        <v>58</v>
      </c>
      <c r="Q3190" t="s">
        <v>60</v>
      </c>
      <c r="R3190" t="s">
        <v>71</v>
      </c>
    </row>
    <row r="3191" spans="1:18" x14ac:dyDescent="0.25">
      <c r="A3191" t="s">
        <v>30</v>
      </c>
      <c r="B3191" t="s">
        <v>36</v>
      </c>
      <c r="C3191" t="s">
        <v>52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0.31244270000000002</v>
      </c>
      <c r="H3191">
        <v>0.41171429999999998</v>
      </c>
      <c r="I3191">
        <v>88.622</v>
      </c>
      <c r="J3191">
        <v>4.7115999999999998E-3</v>
      </c>
      <c r="K3191">
        <v>6.0578399999999998E-2</v>
      </c>
      <c r="L3191">
        <v>9.9271600000000002E-2</v>
      </c>
      <c r="M3191">
        <v>0.1379648</v>
      </c>
      <c r="N3191">
        <v>0.19383159999999999</v>
      </c>
      <c r="O3191">
        <v>21671</v>
      </c>
      <c r="P3191" t="s">
        <v>58</v>
      </c>
      <c r="Q3191" t="s">
        <v>60</v>
      </c>
    </row>
    <row r="3192" spans="1:18" x14ac:dyDescent="0.25">
      <c r="A3192" t="s">
        <v>28</v>
      </c>
      <c r="B3192" t="s">
        <v>36</v>
      </c>
      <c r="C3192" t="s">
        <v>52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1.3305709999999999</v>
      </c>
      <c r="H3192">
        <v>1.7533300000000001</v>
      </c>
      <c r="I3192">
        <v>88.622</v>
      </c>
      <c r="J3192">
        <v>2.0064700000000001E-2</v>
      </c>
      <c r="K3192">
        <v>0.25797959999999998</v>
      </c>
      <c r="L3192">
        <v>0.42275869999999999</v>
      </c>
      <c r="M3192">
        <v>0.5875378</v>
      </c>
      <c r="N3192">
        <v>0.82545270000000004</v>
      </c>
      <c r="O3192">
        <v>21671</v>
      </c>
      <c r="P3192" t="s">
        <v>58</v>
      </c>
      <c r="Q3192" t="s">
        <v>60</v>
      </c>
    </row>
    <row r="3193" spans="1:18" x14ac:dyDescent="0.25">
      <c r="A3193" t="s">
        <v>29</v>
      </c>
      <c r="B3193" t="s">
        <v>36</v>
      </c>
      <c r="C3193" t="s">
        <v>52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1.112797</v>
      </c>
      <c r="H3193">
        <v>1.4663630000000001</v>
      </c>
      <c r="I3193">
        <v>88.622</v>
      </c>
      <c r="J3193">
        <v>1.6780699999999999E-2</v>
      </c>
      <c r="K3193">
        <v>0.21575620000000001</v>
      </c>
      <c r="L3193">
        <v>0.35356599999999999</v>
      </c>
      <c r="M3193">
        <v>0.49137589999999998</v>
      </c>
      <c r="N3193">
        <v>0.69035139999999995</v>
      </c>
      <c r="O3193">
        <v>21671</v>
      </c>
      <c r="P3193" t="s">
        <v>58</v>
      </c>
      <c r="Q3193" t="s">
        <v>60</v>
      </c>
    </row>
    <row r="3194" spans="1:18" x14ac:dyDescent="0.25">
      <c r="A3194" t="s">
        <v>43</v>
      </c>
      <c r="B3194" t="s">
        <v>36</v>
      </c>
      <c r="C3194" t="s">
        <v>52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28.834810000000001</v>
      </c>
      <c r="H3194">
        <v>37.996409999999997</v>
      </c>
      <c r="I3194">
        <v>88.622</v>
      </c>
      <c r="J3194">
        <v>0.43482179999999998</v>
      </c>
      <c r="K3194">
        <v>5.5906750000000001</v>
      </c>
      <c r="L3194">
        <v>9.1616029999999995</v>
      </c>
      <c r="M3194">
        <v>12.732530000000001</v>
      </c>
      <c r="N3194">
        <v>17.888390000000001</v>
      </c>
      <c r="O3194">
        <v>21671</v>
      </c>
      <c r="P3194" t="s">
        <v>58</v>
      </c>
      <c r="Q3194" t="s">
        <v>60</v>
      </c>
    </row>
    <row r="3195" spans="1:18" x14ac:dyDescent="0.25">
      <c r="A3195" t="s">
        <v>30</v>
      </c>
      <c r="B3195" t="s">
        <v>36</v>
      </c>
      <c r="C3195" t="s">
        <v>47</v>
      </c>
      <c r="D3195" t="s">
        <v>57</v>
      </c>
      <c r="E3195">
        <v>15</v>
      </c>
      <c r="F3195" t="str">
        <f t="shared" si="49"/>
        <v>Average Per Ton1-in-2August Monthly System Peak Day100% Cycling15</v>
      </c>
      <c r="G3195">
        <v>0.22947960000000001</v>
      </c>
      <c r="H3195">
        <v>0.32540150000000001</v>
      </c>
      <c r="I3195">
        <v>83.2393</v>
      </c>
      <c r="J3195">
        <v>9.4292999999999998E-3</v>
      </c>
      <c r="K3195">
        <v>6.0529899999999998E-2</v>
      </c>
      <c r="L3195">
        <v>9.5921900000000004E-2</v>
      </c>
      <c r="M3195">
        <v>0.13131399999999999</v>
      </c>
      <c r="N3195">
        <v>0.18241460000000001</v>
      </c>
      <c r="O3195">
        <v>9073</v>
      </c>
      <c r="P3195" t="s">
        <v>58</v>
      </c>
      <c r="Q3195" t="s">
        <v>60</v>
      </c>
      <c r="R3195" t="s">
        <v>66</v>
      </c>
    </row>
    <row r="3196" spans="1:18" x14ac:dyDescent="0.25">
      <c r="A3196" t="s">
        <v>28</v>
      </c>
      <c r="B3196" t="s">
        <v>36</v>
      </c>
      <c r="C3196" t="s">
        <v>47</v>
      </c>
      <c r="D3196" t="s">
        <v>57</v>
      </c>
      <c r="E3196">
        <v>15</v>
      </c>
      <c r="F3196" t="str">
        <f t="shared" si="49"/>
        <v>Average Per Premise1-in-2August Monthly System Peak Day100% Cycling15</v>
      </c>
      <c r="G3196">
        <v>1.0304519999999999</v>
      </c>
      <c r="H3196">
        <v>1.461179</v>
      </c>
      <c r="I3196">
        <v>83.2393</v>
      </c>
      <c r="J3196">
        <v>4.2341200000000002E-2</v>
      </c>
      <c r="K3196">
        <v>0.27180260000000001</v>
      </c>
      <c r="L3196">
        <v>0.43072680000000002</v>
      </c>
      <c r="M3196">
        <v>0.58965109999999998</v>
      </c>
      <c r="N3196">
        <v>0.81911250000000002</v>
      </c>
      <c r="O3196">
        <v>9073</v>
      </c>
      <c r="P3196" t="s">
        <v>58</v>
      </c>
      <c r="Q3196" t="s">
        <v>60</v>
      </c>
      <c r="R3196" t="s">
        <v>66</v>
      </c>
    </row>
    <row r="3197" spans="1:18" x14ac:dyDescent="0.25">
      <c r="A3197" t="s">
        <v>29</v>
      </c>
      <c r="B3197" t="s">
        <v>36</v>
      </c>
      <c r="C3197" t="s">
        <v>47</v>
      </c>
      <c r="D3197" t="s">
        <v>57</v>
      </c>
      <c r="E3197">
        <v>15</v>
      </c>
      <c r="F3197" t="str">
        <f t="shared" si="49"/>
        <v>Average Per Device1-in-2August Monthly System Peak Day100% Cycling15</v>
      </c>
      <c r="G3197">
        <v>0.83401389999999997</v>
      </c>
      <c r="H3197">
        <v>1.1826300000000001</v>
      </c>
      <c r="I3197">
        <v>83.2393</v>
      </c>
      <c r="J3197">
        <v>3.4269599999999997E-2</v>
      </c>
      <c r="K3197">
        <v>0.21998799999999999</v>
      </c>
      <c r="L3197">
        <v>0.34861589999999998</v>
      </c>
      <c r="M3197">
        <v>0.4772439</v>
      </c>
      <c r="N3197">
        <v>0.66296239999999995</v>
      </c>
      <c r="O3197">
        <v>9073</v>
      </c>
      <c r="P3197" t="s">
        <v>58</v>
      </c>
      <c r="Q3197" t="s">
        <v>60</v>
      </c>
      <c r="R3197" t="s">
        <v>66</v>
      </c>
    </row>
    <row r="3198" spans="1:18" x14ac:dyDescent="0.25">
      <c r="A3198" t="s">
        <v>43</v>
      </c>
      <c r="B3198" t="s">
        <v>36</v>
      </c>
      <c r="C3198" t="s">
        <v>47</v>
      </c>
      <c r="D3198" t="s">
        <v>57</v>
      </c>
      <c r="E3198">
        <v>15</v>
      </c>
      <c r="F3198" t="str">
        <f t="shared" si="49"/>
        <v>Aggregate1-in-2August Monthly System Peak Day100% Cycling15</v>
      </c>
      <c r="G3198">
        <v>9.3492949999999997</v>
      </c>
      <c r="H3198">
        <v>13.25728</v>
      </c>
      <c r="I3198">
        <v>83.2393</v>
      </c>
      <c r="J3198">
        <v>0.38416169999999999</v>
      </c>
      <c r="K3198">
        <v>2.466065</v>
      </c>
      <c r="L3198">
        <v>3.907985</v>
      </c>
      <c r="M3198">
        <v>5.3499040000000004</v>
      </c>
      <c r="N3198">
        <v>7.4318080000000002</v>
      </c>
      <c r="O3198">
        <v>9073</v>
      </c>
      <c r="P3198" t="s">
        <v>58</v>
      </c>
      <c r="Q3198" t="s">
        <v>60</v>
      </c>
      <c r="R3198" t="s">
        <v>66</v>
      </c>
    </row>
    <row r="3199" spans="1:18" x14ac:dyDescent="0.25">
      <c r="A3199" t="s">
        <v>30</v>
      </c>
      <c r="B3199" t="s">
        <v>36</v>
      </c>
      <c r="C3199" t="s">
        <v>47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0.40708660000000002</v>
      </c>
      <c r="H3199">
        <v>0.52400769999999997</v>
      </c>
      <c r="I3199">
        <v>83.715699999999998</v>
      </c>
      <c r="J3199">
        <v>-8.3257000000000001E-3</v>
      </c>
      <c r="K3199">
        <v>6.5671099999999996E-2</v>
      </c>
      <c r="L3199">
        <v>0.1169211</v>
      </c>
      <c r="M3199">
        <v>0.16817099999999999</v>
      </c>
      <c r="N3199">
        <v>0.24216779999999999</v>
      </c>
      <c r="O3199">
        <v>12598</v>
      </c>
      <c r="P3199" t="s">
        <v>58</v>
      </c>
      <c r="Q3199" t="s">
        <v>60</v>
      </c>
      <c r="R3199" t="s">
        <v>66</v>
      </c>
    </row>
    <row r="3200" spans="1:18" x14ac:dyDescent="0.25">
      <c r="A3200" t="s">
        <v>28</v>
      </c>
      <c r="B3200" t="s">
        <v>36</v>
      </c>
      <c r="C3200" t="s">
        <v>47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1.6656690000000001</v>
      </c>
      <c r="H3200">
        <v>2.144072</v>
      </c>
      <c r="I3200">
        <v>83.715699999999998</v>
      </c>
      <c r="J3200">
        <v>-3.4066100000000002E-2</v>
      </c>
      <c r="K3200">
        <v>0.26870519999999998</v>
      </c>
      <c r="L3200">
        <v>0.47840369999999999</v>
      </c>
      <c r="M3200">
        <v>0.68810229999999994</v>
      </c>
      <c r="N3200">
        <v>0.99087360000000002</v>
      </c>
      <c r="O3200">
        <v>12598</v>
      </c>
      <c r="P3200" t="s">
        <v>58</v>
      </c>
      <c r="Q3200" t="s">
        <v>60</v>
      </c>
      <c r="R3200" t="s">
        <v>66</v>
      </c>
    </row>
    <row r="3201" spans="1:18" x14ac:dyDescent="0.25">
      <c r="A3201" t="s">
        <v>29</v>
      </c>
      <c r="B3201" t="s">
        <v>36</v>
      </c>
      <c r="C3201" t="s">
        <v>47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1.427295</v>
      </c>
      <c r="H3201">
        <v>1.837235</v>
      </c>
      <c r="I3201">
        <v>83.715699999999998</v>
      </c>
      <c r="J3201">
        <v>-2.9190899999999999E-2</v>
      </c>
      <c r="K3201">
        <v>0.23025090000000001</v>
      </c>
      <c r="L3201">
        <v>0.40993950000000001</v>
      </c>
      <c r="M3201">
        <v>0.58962809999999999</v>
      </c>
      <c r="N3201">
        <v>0.84906990000000004</v>
      </c>
      <c r="O3201">
        <v>12598</v>
      </c>
      <c r="P3201" t="s">
        <v>58</v>
      </c>
      <c r="Q3201" t="s">
        <v>60</v>
      </c>
      <c r="R3201" t="s">
        <v>66</v>
      </c>
    </row>
    <row r="3202" spans="1:18" x14ac:dyDescent="0.25">
      <c r="A3202" t="s">
        <v>43</v>
      </c>
      <c r="B3202" t="s">
        <v>36</v>
      </c>
      <c r="C3202" t="s">
        <v>47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20.984089999999998</v>
      </c>
      <c r="H3202">
        <v>27.011019999999998</v>
      </c>
      <c r="I3202">
        <v>83.715699999999998</v>
      </c>
      <c r="J3202">
        <v>-0.42916480000000001</v>
      </c>
      <c r="K3202">
        <v>3.385148</v>
      </c>
      <c r="L3202">
        <v>6.0269300000000001</v>
      </c>
      <c r="M3202">
        <v>8.6687130000000003</v>
      </c>
      <c r="N3202">
        <v>12.483029999999999</v>
      </c>
      <c r="O3202">
        <v>12598</v>
      </c>
      <c r="P3202" t="s">
        <v>58</v>
      </c>
      <c r="Q3202" t="s">
        <v>60</v>
      </c>
      <c r="R3202" t="s">
        <v>66</v>
      </c>
    </row>
    <row r="3203" spans="1:18" x14ac:dyDescent="0.25">
      <c r="A3203" t="s">
        <v>30</v>
      </c>
      <c r="B3203" t="s">
        <v>36</v>
      </c>
      <c r="C3203" t="s">
        <v>47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0.33272249999999998</v>
      </c>
      <c r="H3203">
        <v>0.4408513</v>
      </c>
      <c r="I3203">
        <v>83.516300000000001</v>
      </c>
      <c r="J3203">
        <v>-8.9170000000000004E-4</v>
      </c>
      <c r="K3203">
        <v>6.3518500000000006E-2</v>
      </c>
      <c r="L3203">
        <v>0.10812869999999999</v>
      </c>
      <c r="M3203">
        <v>0.15273900000000001</v>
      </c>
      <c r="N3203">
        <v>0.21714919999999999</v>
      </c>
      <c r="O3203">
        <v>21671</v>
      </c>
      <c r="P3203" t="s">
        <v>58</v>
      </c>
      <c r="Q3203" t="s">
        <v>60</v>
      </c>
    </row>
    <row r="3204" spans="1:18" x14ac:dyDescent="0.25">
      <c r="A3204" t="s">
        <v>28</v>
      </c>
      <c r="B3204" t="s">
        <v>36</v>
      </c>
      <c r="C3204" t="s">
        <v>47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1.4169350000000001</v>
      </c>
      <c r="H3204">
        <v>1.877413</v>
      </c>
      <c r="I3204">
        <v>83.516300000000001</v>
      </c>
      <c r="J3204">
        <v>-3.7973E-3</v>
      </c>
      <c r="K3204">
        <v>0.27050020000000002</v>
      </c>
      <c r="L3204">
        <v>0.4604779</v>
      </c>
      <c r="M3204">
        <v>0.65045560000000002</v>
      </c>
      <c r="N3204">
        <v>0.92475309999999999</v>
      </c>
      <c r="O3204">
        <v>21671</v>
      </c>
      <c r="P3204" t="s">
        <v>58</v>
      </c>
      <c r="Q3204" t="s">
        <v>60</v>
      </c>
    </row>
    <row r="3205" spans="1:18" x14ac:dyDescent="0.25">
      <c r="A3205" t="s">
        <v>29</v>
      </c>
      <c r="B3205" t="s">
        <v>36</v>
      </c>
      <c r="C3205" t="s">
        <v>47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1.1850259999999999</v>
      </c>
      <c r="H3205">
        <v>1.570138</v>
      </c>
      <c r="I3205">
        <v>83.516300000000001</v>
      </c>
      <c r="J3205">
        <v>-3.1757999999999999E-3</v>
      </c>
      <c r="K3205">
        <v>0.2262276</v>
      </c>
      <c r="L3205">
        <v>0.3851118</v>
      </c>
      <c r="M3205">
        <v>0.54399589999999998</v>
      </c>
      <c r="N3205">
        <v>0.77339939999999996</v>
      </c>
      <c r="O3205">
        <v>21671</v>
      </c>
      <c r="P3205" t="s">
        <v>58</v>
      </c>
      <c r="Q3205" t="s">
        <v>60</v>
      </c>
    </row>
    <row r="3206" spans="1:18" x14ac:dyDescent="0.25">
      <c r="A3206" t="s">
        <v>43</v>
      </c>
      <c r="B3206" t="s">
        <v>36</v>
      </c>
      <c r="C3206" t="s">
        <v>47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30.706399999999999</v>
      </c>
      <c r="H3206">
        <v>40.685409999999997</v>
      </c>
      <c r="I3206">
        <v>83.516300000000001</v>
      </c>
      <c r="J3206">
        <v>-8.2291900000000001E-2</v>
      </c>
      <c r="K3206">
        <v>5.8620099999999997</v>
      </c>
      <c r="L3206">
        <v>9.9790159999999997</v>
      </c>
      <c r="M3206">
        <v>14.096019999999999</v>
      </c>
      <c r="N3206">
        <v>20.040330000000001</v>
      </c>
      <c r="O3206">
        <v>21671</v>
      </c>
      <c r="P3206" t="s">
        <v>58</v>
      </c>
      <c r="Q3206" t="s">
        <v>60</v>
      </c>
    </row>
    <row r="3207" spans="1:18" x14ac:dyDescent="0.25">
      <c r="A3207" t="s">
        <v>30</v>
      </c>
      <c r="B3207" t="s">
        <v>36</v>
      </c>
      <c r="C3207" t="s">
        <v>37</v>
      </c>
      <c r="D3207" t="s">
        <v>57</v>
      </c>
      <c r="E3207">
        <v>15</v>
      </c>
      <c r="F3207" t="str">
        <f t="shared" si="50"/>
        <v>Average Per Ton1-in-2August Typical Event Day100% Cycling15</v>
      </c>
      <c r="G3207">
        <v>0.21930340000000001</v>
      </c>
      <c r="H3207">
        <v>0.29846709999999999</v>
      </c>
      <c r="I3207">
        <v>82.774000000000001</v>
      </c>
      <c r="J3207">
        <v>-9.5087999999999995E-3</v>
      </c>
      <c r="K3207">
        <v>4.2879599999999997E-2</v>
      </c>
      <c r="L3207">
        <v>7.9163700000000004E-2</v>
      </c>
      <c r="M3207">
        <v>0.1154478</v>
      </c>
      <c r="N3207">
        <v>0.16783619999999999</v>
      </c>
      <c r="O3207">
        <v>9073</v>
      </c>
      <c r="P3207" t="s">
        <v>58</v>
      </c>
      <c r="Q3207" t="s">
        <v>60</v>
      </c>
      <c r="R3207" t="s">
        <v>66</v>
      </c>
    </row>
    <row r="3208" spans="1:18" x14ac:dyDescent="0.25">
      <c r="A3208" t="s">
        <v>28</v>
      </c>
      <c r="B3208" t="s">
        <v>36</v>
      </c>
      <c r="C3208" t="s">
        <v>37</v>
      </c>
      <c r="D3208" t="s">
        <v>57</v>
      </c>
      <c r="E3208">
        <v>15</v>
      </c>
      <c r="F3208" t="str">
        <f t="shared" si="50"/>
        <v>Average Per Premise1-in-2August Typical Event Day100% Cycling15</v>
      </c>
      <c r="G3208">
        <v>0.98475769999999996</v>
      </c>
      <c r="H3208">
        <v>1.340233</v>
      </c>
      <c r="I3208">
        <v>82.774000000000001</v>
      </c>
      <c r="J3208">
        <v>-4.2698399999999997E-2</v>
      </c>
      <c r="K3208">
        <v>0.1925461</v>
      </c>
      <c r="L3208">
        <v>0.35547570000000001</v>
      </c>
      <c r="M3208">
        <v>0.51840529999999996</v>
      </c>
      <c r="N3208">
        <v>0.75364989999999998</v>
      </c>
      <c r="O3208">
        <v>9073</v>
      </c>
      <c r="P3208" t="s">
        <v>58</v>
      </c>
      <c r="Q3208" t="s">
        <v>60</v>
      </c>
      <c r="R3208" t="s">
        <v>66</v>
      </c>
    </row>
    <row r="3209" spans="1:18" x14ac:dyDescent="0.25">
      <c r="A3209" t="s">
        <v>29</v>
      </c>
      <c r="B3209" t="s">
        <v>36</v>
      </c>
      <c r="C3209" t="s">
        <v>37</v>
      </c>
      <c r="D3209" t="s">
        <v>57</v>
      </c>
      <c r="E3209">
        <v>15</v>
      </c>
      <c r="F3209" t="str">
        <f t="shared" si="50"/>
        <v>Average Per Device1-in-2August Typical Event Day100% Cycling15</v>
      </c>
      <c r="G3209">
        <v>0.79703009999999996</v>
      </c>
      <c r="H3209">
        <v>1.08474</v>
      </c>
      <c r="I3209">
        <v>82.774000000000001</v>
      </c>
      <c r="J3209">
        <v>-3.4558699999999998E-2</v>
      </c>
      <c r="K3209">
        <v>0.15584039999999999</v>
      </c>
      <c r="L3209">
        <v>0.28771020000000003</v>
      </c>
      <c r="M3209">
        <v>0.41958000000000001</v>
      </c>
      <c r="N3209">
        <v>0.6099791</v>
      </c>
      <c r="O3209">
        <v>9073</v>
      </c>
      <c r="P3209" t="s">
        <v>58</v>
      </c>
      <c r="Q3209" t="s">
        <v>60</v>
      </c>
      <c r="R3209" t="s">
        <v>66</v>
      </c>
    </row>
    <row r="3210" spans="1:18" x14ac:dyDescent="0.25">
      <c r="A3210" t="s">
        <v>43</v>
      </c>
      <c r="B3210" t="s">
        <v>36</v>
      </c>
      <c r="C3210" t="s">
        <v>37</v>
      </c>
      <c r="D3210" t="s">
        <v>57</v>
      </c>
      <c r="E3210">
        <v>15</v>
      </c>
      <c r="F3210" t="str">
        <f t="shared" si="50"/>
        <v>Aggregate1-in-2August Typical Event Day100% Cycling15</v>
      </c>
      <c r="G3210">
        <v>8.9347069999999995</v>
      </c>
      <c r="H3210">
        <v>12.159940000000001</v>
      </c>
      <c r="I3210">
        <v>82.774000000000001</v>
      </c>
      <c r="J3210">
        <v>-0.38740279999999999</v>
      </c>
      <c r="K3210">
        <v>1.7469710000000001</v>
      </c>
      <c r="L3210">
        <v>3.225231</v>
      </c>
      <c r="M3210">
        <v>4.7034919999999998</v>
      </c>
      <c r="N3210">
        <v>6.8378649999999999</v>
      </c>
      <c r="O3210">
        <v>9073</v>
      </c>
      <c r="P3210" t="s">
        <v>58</v>
      </c>
      <c r="Q3210" t="s">
        <v>60</v>
      </c>
      <c r="R3210" t="s">
        <v>66</v>
      </c>
    </row>
    <row r="3211" spans="1:18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0.39157599999999998</v>
      </c>
      <c r="H3211">
        <v>0.50104300000000002</v>
      </c>
      <c r="I3211">
        <v>83.437799999999996</v>
      </c>
      <c r="J3211">
        <v>-1.8206300000000002E-2</v>
      </c>
      <c r="K3211">
        <v>5.7224200000000003E-2</v>
      </c>
      <c r="L3211">
        <v>0.1094671</v>
      </c>
      <c r="M3211">
        <v>0.16170989999999999</v>
      </c>
      <c r="N3211">
        <v>0.2371404</v>
      </c>
      <c r="O3211">
        <v>12598</v>
      </c>
      <c r="P3211" t="s">
        <v>58</v>
      </c>
      <c r="Q3211" t="s">
        <v>60</v>
      </c>
      <c r="R3211" t="s">
        <v>66</v>
      </c>
    </row>
    <row r="3212" spans="1:18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1.602204</v>
      </c>
      <c r="H3212">
        <v>2.0501079999999998</v>
      </c>
      <c r="I3212">
        <v>83.437799999999996</v>
      </c>
      <c r="J3212">
        <v>-7.4494199999999997E-2</v>
      </c>
      <c r="K3212">
        <v>0.23414309999999999</v>
      </c>
      <c r="L3212">
        <v>0.44790429999999998</v>
      </c>
      <c r="M3212">
        <v>0.66166550000000002</v>
      </c>
      <c r="N3212">
        <v>0.97030280000000002</v>
      </c>
      <c r="O3212">
        <v>12598</v>
      </c>
      <c r="P3212" t="s">
        <v>58</v>
      </c>
      <c r="Q3212" t="s">
        <v>60</v>
      </c>
      <c r="R3212" t="s">
        <v>66</v>
      </c>
    </row>
    <row r="3213" spans="1:18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1.372913</v>
      </c>
      <c r="H3213">
        <v>1.756718</v>
      </c>
      <c r="I3213">
        <v>83.437799999999996</v>
      </c>
      <c r="J3213">
        <v>-6.3833399999999998E-2</v>
      </c>
      <c r="K3213">
        <v>0.2006349</v>
      </c>
      <c r="L3213">
        <v>0.3838048</v>
      </c>
      <c r="M3213">
        <v>0.56697470000000005</v>
      </c>
      <c r="N3213">
        <v>0.83144300000000004</v>
      </c>
      <c r="O3213">
        <v>12598</v>
      </c>
      <c r="P3213" t="s">
        <v>58</v>
      </c>
      <c r="Q3213" t="s">
        <v>60</v>
      </c>
      <c r="R3213" t="s">
        <v>66</v>
      </c>
    </row>
    <row r="3214" spans="1:18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20.184570000000001</v>
      </c>
      <c r="H3214">
        <v>25.827259999999999</v>
      </c>
      <c r="I3214">
        <v>83.437799999999996</v>
      </c>
      <c r="J3214">
        <v>-0.93847860000000005</v>
      </c>
      <c r="K3214">
        <v>2.9497339999999999</v>
      </c>
      <c r="L3214">
        <v>5.6426980000000002</v>
      </c>
      <c r="M3214">
        <v>8.3356619999999992</v>
      </c>
      <c r="N3214">
        <v>12.223879999999999</v>
      </c>
      <c r="O3214">
        <v>12598</v>
      </c>
      <c r="P3214" t="s">
        <v>58</v>
      </c>
      <c r="Q3214" t="s">
        <v>60</v>
      </c>
      <c r="R3214" t="s">
        <v>66</v>
      </c>
    </row>
    <row r="3215" spans="1:18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0.31944549999999999</v>
      </c>
      <c r="H3215">
        <v>0.4162245</v>
      </c>
      <c r="I3215">
        <v>83.159899999999993</v>
      </c>
      <c r="J3215">
        <v>-1.45647E-2</v>
      </c>
      <c r="K3215">
        <v>5.1218100000000003E-2</v>
      </c>
      <c r="L3215">
        <v>9.6779000000000004E-2</v>
      </c>
      <c r="M3215">
        <v>0.14233999999999999</v>
      </c>
      <c r="N3215">
        <v>0.20812269999999999</v>
      </c>
      <c r="O3215">
        <v>21671</v>
      </c>
      <c r="P3215" t="s">
        <v>58</v>
      </c>
      <c r="Q3215" t="s">
        <v>60</v>
      </c>
    </row>
    <row r="3216" spans="1:18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1.360393</v>
      </c>
      <c r="H3216">
        <v>1.772537</v>
      </c>
      <c r="I3216">
        <v>83.159899999999993</v>
      </c>
      <c r="J3216">
        <v>-6.2025200000000003E-2</v>
      </c>
      <c r="K3216">
        <v>0.2181178</v>
      </c>
      <c r="L3216">
        <v>0.41214400000000001</v>
      </c>
      <c r="M3216">
        <v>0.60617010000000004</v>
      </c>
      <c r="N3216">
        <v>0.88631309999999996</v>
      </c>
      <c r="O3216">
        <v>21671</v>
      </c>
      <c r="P3216" t="s">
        <v>58</v>
      </c>
      <c r="Q3216" t="s">
        <v>60</v>
      </c>
    </row>
    <row r="3217" spans="1:18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1.1377379999999999</v>
      </c>
      <c r="H3217">
        <v>1.4824269999999999</v>
      </c>
      <c r="I3217">
        <v>83.159899999999993</v>
      </c>
      <c r="J3217">
        <v>-5.1873599999999999E-2</v>
      </c>
      <c r="K3217">
        <v>0.18241859999999999</v>
      </c>
      <c r="L3217">
        <v>0.34468860000000001</v>
      </c>
      <c r="M3217">
        <v>0.50695860000000004</v>
      </c>
      <c r="N3217">
        <v>0.74125079999999999</v>
      </c>
      <c r="O3217">
        <v>21671</v>
      </c>
      <c r="P3217" t="s">
        <v>58</v>
      </c>
      <c r="Q3217" t="s">
        <v>60</v>
      </c>
    </row>
    <row r="3218" spans="1:18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29.481079999999999</v>
      </c>
      <c r="H3218">
        <v>38.412649999999999</v>
      </c>
      <c r="I3218">
        <v>83.159899999999993</v>
      </c>
      <c r="J3218">
        <v>-1.344147</v>
      </c>
      <c r="K3218">
        <v>4.7268309999999998</v>
      </c>
      <c r="L3218">
        <v>8.9315719999999992</v>
      </c>
      <c r="M3218">
        <v>13.13631</v>
      </c>
      <c r="N3218">
        <v>19.20729</v>
      </c>
      <c r="O3218">
        <v>21671</v>
      </c>
      <c r="P3218" t="s">
        <v>58</v>
      </c>
      <c r="Q3218" t="s">
        <v>60</v>
      </c>
    </row>
    <row r="3219" spans="1:18" x14ac:dyDescent="0.25">
      <c r="A3219" t="s">
        <v>30</v>
      </c>
      <c r="B3219" t="s">
        <v>36</v>
      </c>
      <c r="C3219" t="s">
        <v>48</v>
      </c>
      <c r="D3219" t="s">
        <v>57</v>
      </c>
      <c r="E3219">
        <v>15</v>
      </c>
      <c r="F3219" t="str">
        <f t="shared" si="50"/>
        <v>Average Per Ton1-in-2July Monthly System Peak Day100% Cycling15</v>
      </c>
      <c r="G3219">
        <v>0.2180059</v>
      </c>
      <c r="H3219">
        <v>0.29503279999999998</v>
      </c>
      <c r="I3219">
        <v>79.600099999999998</v>
      </c>
      <c r="J3219">
        <v>-1.1969499999999999E-2</v>
      </c>
      <c r="K3219">
        <v>4.0610300000000002E-2</v>
      </c>
      <c r="L3219">
        <v>7.7026899999999995E-2</v>
      </c>
      <c r="M3219">
        <v>0.1134435</v>
      </c>
      <c r="N3219">
        <v>0.16602330000000001</v>
      </c>
      <c r="O3219">
        <v>9073</v>
      </c>
      <c r="P3219" t="s">
        <v>58</v>
      </c>
      <c r="Q3219" t="s">
        <v>60</v>
      </c>
      <c r="R3219" t="s">
        <v>67</v>
      </c>
    </row>
    <row r="3220" spans="1:18" x14ac:dyDescent="0.25">
      <c r="A3220" t="s">
        <v>28</v>
      </c>
      <c r="B3220" t="s">
        <v>36</v>
      </c>
      <c r="C3220" t="s">
        <v>48</v>
      </c>
      <c r="D3220" t="s">
        <v>57</v>
      </c>
      <c r="E3220">
        <v>15</v>
      </c>
      <c r="F3220" t="str">
        <f t="shared" si="50"/>
        <v>Average Per Premise1-in-2July Monthly System Peak Day100% Cycling15</v>
      </c>
      <c r="G3220">
        <v>0.97893129999999995</v>
      </c>
      <c r="H3220">
        <v>1.3248120000000001</v>
      </c>
      <c r="I3220">
        <v>79.600099999999998</v>
      </c>
      <c r="J3220">
        <v>-5.3747700000000002E-2</v>
      </c>
      <c r="K3220">
        <v>0.18235599999999999</v>
      </c>
      <c r="L3220">
        <v>0.34588069999999999</v>
      </c>
      <c r="M3220">
        <v>0.50940529999999995</v>
      </c>
      <c r="N3220">
        <v>0.74550899999999998</v>
      </c>
      <c r="O3220">
        <v>9073</v>
      </c>
      <c r="P3220" t="s">
        <v>58</v>
      </c>
      <c r="Q3220" t="s">
        <v>60</v>
      </c>
      <c r="R3220" t="s">
        <v>67</v>
      </c>
    </row>
    <row r="3221" spans="1:18" x14ac:dyDescent="0.25">
      <c r="A3221" t="s">
        <v>29</v>
      </c>
      <c r="B3221" t="s">
        <v>36</v>
      </c>
      <c r="C3221" t="s">
        <v>48</v>
      </c>
      <c r="D3221" t="s">
        <v>57</v>
      </c>
      <c r="E3221">
        <v>15</v>
      </c>
      <c r="F3221" t="str">
        <f t="shared" si="50"/>
        <v>Average Per Device1-in-2July Monthly System Peak Day100% Cycling15</v>
      </c>
      <c r="G3221">
        <v>0.79231439999999997</v>
      </c>
      <c r="H3221">
        <v>1.0722590000000001</v>
      </c>
      <c r="I3221">
        <v>79.600099999999998</v>
      </c>
      <c r="J3221">
        <v>-4.3501600000000001E-2</v>
      </c>
      <c r="K3221">
        <v>0.1475929</v>
      </c>
      <c r="L3221">
        <v>0.27994429999999998</v>
      </c>
      <c r="M3221">
        <v>0.41229569999999999</v>
      </c>
      <c r="N3221">
        <v>0.60339010000000004</v>
      </c>
      <c r="O3221">
        <v>9073</v>
      </c>
      <c r="P3221" t="s">
        <v>58</v>
      </c>
      <c r="Q3221" t="s">
        <v>60</v>
      </c>
      <c r="R3221" t="s">
        <v>67</v>
      </c>
    </row>
    <row r="3222" spans="1:18" x14ac:dyDescent="0.25">
      <c r="A3222" t="s">
        <v>43</v>
      </c>
      <c r="B3222" t="s">
        <v>36</v>
      </c>
      <c r="C3222" t="s">
        <v>48</v>
      </c>
      <c r="D3222" t="s">
        <v>57</v>
      </c>
      <c r="E3222">
        <v>15</v>
      </c>
      <c r="F3222" t="str">
        <f t="shared" si="50"/>
        <v>Aggregate1-in-2July Monthly System Peak Day100% Cycling15</v>
      </c>
      <c r="G3222">
        <v>8.8818439999999992</v>
      </c>
      <c r="H3222">
        <v>12.020020000000001</v>
      </c>
      <c r="I3222">
        <v>79.600099999999998</v>
      </c>
      <c r="J3222">
        <v>-0.48765269999999999</v>
      </c>
      <c r="K3222">
        <v>1.6545160000000001</v>
      </c>
      <c r="L3222">
        <v>3.1381749999999999</v>
      </c>
      <c r="M3222">
        <v>4.6218349999999999</v>
      </c>
      <c r="N3222">
        <v>6.7640029999999998</v>
      </c>
      <c r="O3222">
        <v>9073</v>
      </c>
      <c r="P3222" t="s">
        <v>58</v>
      </c>
      <c r="Q3222" t="s">
        <v>60</v>
      </c>
      <c r="R3222" t="s">
        <v>67</v>
      </c>
    </row>
    <row r="3223" spans="1:18" x14ac:dyDescent="0.25">
      <c r="A3223" t="s">
        <v>30</v>
      </c>
      <c r="B3223" t="s">
        <v>36</v>
      </c>
      <c r="C3223" t="s">
        <v>48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0.39031870000000002</v>
      </c>
      <c r="H3223">
        <v>0.4991815</v>
      </c>
      <c r="I3223">
        <v>79.798400000000001</v>
      </c>
      <c r="J3223">
        <v>-1.90402E-2</v>
      </c>
      <c r="K3223">
        <v>5.6525899999999997E-2</v>
      </c>
      <c r="L3223">
        <v>0.1088628</v>
      </c>
      <c r="M3223">
        <v>0.1611997</v>
      </c>
      <c r="N3223">
        <v>0.2367658</v>
      </c>
      <c r="O3223">
        <v>12598</v>
      </c>
      <c r="P3223" t="s">
        <v>58</v>
      </c>
      <c r="Q3223" t="s">
        <v>60</v>
      </c>
      <c r="R3223" t="s">
        <v>67</v>
      </c>
    </row>
    <row r="3224" spans="1:18" x14ac:dyDescent="0.25">
      <c r="A3224" t="s">
        <v>28</v>
      </c>
      <c r="B3224" t="s">
        <v>36</v>
      </c>
      <c r="C3224" t="s">
        <v>48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1.5970599999999999</v>
      </c>
      <c r="H3224">
        <v>2.0424920000000002</v>
      </c>
      <c r="I3224">
        <v>79.798400000000001</v>
      </c>
      <c r="J3224">
        <v>-7.7906400000000001E-2</v>
      </c>
      <c r="K3224">
        <v>0.2312862</v>
      </c>
      <c r="L3224">
        <v>0.44543199999999999</v>
      </c>
      <c r="M3224">
        <v>0.65957779999999999</v>
      </c>
      <c r="N3224">
        <v>0.96877029999999997</v>
      </c>
      <c r="O3224">
        <v>12598</v>
      </c>
      <c r="P3224" t="s">
        <v>58</v>
      </c>
      <c r="Q3224" t="s">
        <v>60</v>
      </c>
      <c r="R3224" t="s">
        <v>67</v>
      </c>
    </row>
    <row r="3225" spans="1:18" x14ac:dyDescent="0.25">
      <c r="A3225" t="s">
        <v>29</v>
      </c>
      <c r="B3225" t="s">
        <v>36</v>
      </c>
      <c r="C3225" t="s">
        <v>48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1.3685050000000001</v>
      </c>
      <c r="H3225">
        <v>1.7501910000000001</v>
      </c>
      <c r="I3225">
        <v>79.798400000000001</v>
      </c>
      <c r="J3225">
        <v>-6.6757200000000003E-2</v>
      </c>
      <c r="K3225">
        <v>0.1981869</v>
      </c>
      <c r="L3225">
        <v>0.38168629999999998</v>
      </c>
      <c r="M3225">
        <v>0.56518570000000001</v>
      </c>
      <c r="N3225">
        <v>0.83012980000000003</v>
      </c>
      <c r="O3225">
        <v>12598</v>
      </c>
      <c r="P3225" t="s">
        <v>58</v>
      </c>
      <c r="Q3225" t="s">
        <v>60</v>
      </c>
      <c r="R3225" t="s">
        <v>67</v>
      </c>
    </row>
    <row r="3226" spans="1:18" x14ac:dyDescent="0.25">
      <c r="A3226" t="s">
        <v>43</v>
      </c>
      <c r="B3226" t="s">
        <v>36</v>
      </c>
      <c r="C3226" t="s">
        <v>48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20.119759999999999</v>
      </c>
      <c r="H3226">
        <v>25.731310000000001</v>
      </c>
      <c r="I3226">
        <v>79.798400000000001</v>
      </c>
      <c r="J3226">
        <v>-0.98146449999999996</v>
      </c>
      <c r="K3226">
        <v>2.9137430000000002</v>
      </c>
      <c r="L3226">
        <v>5.6115519999999997</v>
      </c>
      <c r="M3226">
        <v>8.3093610000000009</v>
      </c>
      <c r="N3226">
        <v>12.20457</v>
      </c>
      <c r="O3226">
        <v>12598</v>
      </c>
      <c r="P3226" t="s">
        <v>58</v>
      </c>
      <c r="Q3226" t="s">
        <v>60</v>
      </c>
      <c r="R3226" t="s">
        <v>67</v>
      </c>
    </row>
    <row r="3227" spans="1:18" x14ac:dyDescent="0.25">
      <c r="A3227" t="s">
        <v>30</v>
      </c>
      <c r="B3227" t="s">
        <v>36</v>
      </c>
      <c r="C3227" t="s">
        <v>48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0.31817129999999999</v>
      </c>
      <c r="H3227">
        <v>0.41370440000000003</v>
      </c>
      <c r="I3227">
        <v>79.715400000000002</v>
      </c>
      <c r="J3227">
        <v>-1.6079699999999999E-2</v>
      </c>
      <c r="K3227">
        <v>4.9862099999999999E-2</v>
      </c>
      <c r="L3227">
        <v>9.5533099999999996E-2</v>
      </c>
      <c r="M3227">
        <v>0.1412042</v>
      </c>
      <c r="N3227">
        <v>0.20714589999999999</v>
      </c>
      <c r="O3227">
        <v>21671</v>
      </c>
      <c r="P3227" t="s">
        <v>58</v>
      </c>
      <c r="Q3227" t="s">
        <v>60</v>
      </c>
    </row>
    <row r="3228" spans="1:18" x14ac:dyDescent="0.25">
      <c r="A3228" t="s">
        <v>28</v>
      </c>
      <c r="B3228" t="s">
        <v>36</v>
      </c>
      <c r="C3228" t="s">
        <v>48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1.354967</v>
      </c>
      <c r="H3228">
        <v>1.7618050000000001</v>
      </c>
      <c r="I3228">
        <v>79.715400000000002</v>
      </c>
      <c r="J3228">
        <v>-6.8477099999999999E-2</v>
      </c>
      <c r="K3228">
        <v>0.212343</v>
      </c>
      <c r="L3228">
        <v>0.40683809999999998</v>
      </c>
      <c r="M3228">
        <v>0.60133320000000001</v>
      </c>
      <c r="N3228">
        <v>0.88215319999999997</v>
      </c>
      <c r="O3228">
        <v>21671</v>
      </c>
      <c r="P3228" t="s">
        <v>58</v>
      </c>
      <c r="Q3228" t="s">
        <v>60</v>
      </c>
    </row>
    <row r="3229" spans="1:18" x14ac:dyDescent="0.25">
      <c r="A3229" t="s">
        <v>29</v>
      </c>
      <c r="B3229" t="s">
        <v>36</v>
      </c>
      <c r="C3229" t="s">
        <v>48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1.1332</v>
      </c>
      <c r="H3229">
        <v>1.473452</v>
      </c>
      <c r="I3229">
        <v>79.715400000000002</v>
      </c>
      <c r="J3229">
        <v>-5.7269500000000001E-2</v>
      </c>
      <c r="K3229">
        <v>0.17758889999999999</v>
      </c>
      <c r="L3229">
        <v>0.34025119999999998</v>
      </c>
      <c r="M3229">
        <v>0.50291339999999995</v>
      </c>
      <c r="N3229">
        <v>0.73777179999999998</v>
      </c>
      <c r="O3229">
        <v>21671</v>
      </c>
      <c r="P3229" t="s">
        <v>58</v>
      </c>
      <c r="Q3229" t="s">
        <v>60</v>
      </c>
    </row>
    <row r="3230" spans="1:18" x14ac:dyDescent="0.25">
      <c r="A3230" t="s">
        <v>43</v>
      </c>
      <c r="B3230" t="s">
        <v>36</v>
      </c>
      <c r="C3230" t="s">
        <v>48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29.363489999999999</v>
      </c>
      <c r="H3230">
        <v>38.180079999999997</v>
      </c>
      <c r="I3230">
        <v>79.715400000000002</v>
      </c>
      <c r="J3230">
        <v>-1.483967</v>
      </c>
      <c r="K3230">
        <v>4.6016849999999998</v>
      </c>
      <c r="L3230">
        <v>8.8165890000000005</v>
      </c>
      <c r="M3230">
        <v>13.03149</v>
      </c>
      <c r="N3230">
        <v>19.117139999999999</v>
      </c>
      <c r="O3230">
        <v>21671</v>
      </c>
      <c r="P3230" t="s">
        <v>58</v>
      </c>
      <c r="Q3230" t="s">
        <v>60</v>
      </c>
    </row>
    <row r="3231" spans="1:18" x14ac:dyDescent="0.25">
      <c r="A3231" t="s">
        <v>30</v>
      </c>
      <c r="B3231" t="s">
        <v>36</v>
      </c>
      <c r="C3231" t="s">
        <v>49</v>
      </c>
      <c r="D3231" t="s">
        <v>57</v>
      </c>
      <c r="E3231">
        <v>15</v>
      </c>
      <c r="F3231" t="str">
        <f t="shared" si="50"/>
        <v>Average Per Ton1-in-2June Monthly System Peak Day100% Cycling15</v>
      </c>
      <c r="G3231">
        <v>0.19553899999999999</v>
      </c>
      <c r="H3231">
        <v>0.2355669</v>
      </c>
      <c r="I3231">
        <v>78.707499999999996</v>
      </c>
      <c r="J3231">
        <v>-5.6065999999999998E-2</v>
      </c>
      <c r="K3231">
        <v>7.0699999999999995E-4</v>
      </c>
      <c r="L3231">
        <v>4.0027899999999998E-2</v>
      </c>
      <c r="M3231">
        <v>7.9348699999999994E-2</v>
      </c>
      <c r="N3231">
        <v>0.13612179999999999</v>
      </c>
      <c r="O3231">
        <v>9073</v>
      </c>
      <c r="P3231" t="s">
        <v>58</v>
      </c>
      <c r="Q3231" t="s">
        <v>60</v>
      </c>
      <c r="R3231" t="s">
        <v>68</v>
      </c>
    </row>
    <row r="3232" spans="1:18" x14ac:dyDescent="0.25">
      <c r="A3232" t="s">
        <v>28</v>
      </c>
      <c r="B3232" t="s">
        <v>36</v>
      </c>
      <c r="C3232" t="s">
        <v>49</v>
      </c>
      <c r="D3232" t="s">
        <v>57</v>
      </c>
      <c r="E3232">
        <v>15</v>
      </c>
      <c r="F3232" t="str">
        <f t="shared" si="50"/>
        <v>Average Per Premise1-in-2June Monthly System Peak Day100% Cycling15</v>
      </c>
      <c r="G3232">
        <v>0.87804629999999995</v>
      </c>
      <c r="H3232">
        <v>1.057787</v>
      </c>
      <c r="I3232">
        <v>78.707499999999996</v>
      </c>
      <c r="J3232">
        <v>-0.25175829999999999</v>
      </c>
      <c r="K3232">
        <v>3.1748000000000002E-3</v>
      </c>
      <c r="L3232">
        <v>0.1797407</v>
      </c>
      <c r="M3232">
        <v>0.35630659999999997</v>
      </c>
      <c r="N3232">
        <v>0.61123970000000005</v>
      </c>
      <c r="O3232">
        <v>9073</v>
      </c>
      <c r="P3232" t="s">
        <v>58</v>
      </c>
      <c r="Q3232" t="s">
        <v>60</v>
      </c>
      <c r="R3232" t="s">
        <v>68</v>
      </c>
    </row>
    <row r="3233" spans="1:18" x14ac:dyDescent="0.25">
      <c r="A3233" t="s">
        <v>29</v>
      </c>
      <c r="B3233" t="s">
        <v>36</v>
      </c>
      <c r="C3233" t="s">
        <v>49</v>
      </c>
      <c r="D3233" t="s">
        <v>57</v>
      </c>
      <c r="E3233">
        <v>15</v>
      </c>
      <c r="F3233" t="str">
        <f t="shared" si="50"/>
        <v>Average Per Device1-in-2June Monthly System Peak Day100% Cycling15</v>
      </c>
      <c r="G3233">
        <v>0.7106614</v>
      </c>
      <c r="H3233">
        <v>0.85613760000000005</v>
      </c>
      <c r="I3233">
        <v>78.707499999999996</v>
      </c>
      <c r="J3233">
        <v>-0.2037648</v>
      </c>
      <c r="K3233">
        <v>2.5696E-3</v>
      </c>
      <c r="L3233">
        <v>0.1454761</v>
      </c>
      <c r="M3233">
        <v>0.28838269999999999</v>
      </c>
      <c r="N3233">
        <v>0.49471700000000002</v>
      </c>
      <c r="O3233">
        <v>9073</v>
      </c>
      <c r="P3233" t="s">
        <v>58</v>
      </c>
      <c r="Q3233" t="s">
        <v>60</v>
      </c>
      <c r="R3233" t="s">
        <v>68</v>
      </c>
    </row>
    <row r="3234" spans="1:18" x14ac:dyDescent="0.25">
      <c r="A3234" t="s">
        <v>43</v>
      </c>
      <c r="B3234" t="s">
        <v>36</v>
      </c>
      <c r="C3234" t="s">
        <v>49</v>
      </c>
      <c r="D3234" t="s">
        <v>57</v>
      </c>
      <c r="E3234">
        <v>15</v>
      </c>
      <c r="F3234" t="str">
        <f t="shared" si="50"/>
        <v>Aggregate1-in-2June Monthly System Peak Day100% Cycling15</v>
      </c>
      <c r="G3234">
        <v>7.9665140000000001</v>
      </c>
      <c r="H3234">
        <v>9.5973020000000009</v>
      </c>
      <c r="I3234">
        <v>78.707499999999996</v>
      </c>
      <c r="J3234">
        <v>-2.2842030000000002</v>
      </c>
      <c r="K3234">
        <v>2.8804799999999998E-2</v>
      </c>
      <c r="L3234">
        <v>1.630787</v>
      </c>
      <c r="M3234">
        <v>3.2327699999999999</v>
      </c>
      <c r="N3234">
        <v>5.5457780000000003</v>
      </c>
      <c r="O3234">
        <v>9073</v>
      </c>
      <c r="P3234" t="s">
        <v>58</v>
      </c>
      <c r="Q3234" t="s">
        <v>60</v>
      </c>
      <c r="R3234" t="s">
        <v>68</v>
      </c>
    </row>
    <row r="3235" spans="1:18" x14ac:dyDescent="0.25">
      <c r="A3235" t="s">
        <v>30</v>
      </c>
      <c r="B3235" t="s">
        <v>36</v>
      </c>
      <c r="C3235" t="s">
        <v>49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0.3522825</v>
      </c>
      <c r="H3235">
        <v>0.44286619999999999</v>
      </c>
      <c r="I3235">
        <v>79.472499999999997</v>
      </c>
      <c r="J3235">
        <v>-4.6418899999999999E-2</v>
      </c>
      <c r="K3235">
        <v>3.45233E-2</v>
      </c>
      <c r="L3235">
        <v>9.0583700000000003E-2</v>
      </c>
      <c r="M3235">
        <v>0.146644</v>
      </c>
      <c r="N3235">
        <v>0.22758629999999999</v>
      </c>
      <c r="O3235">
        <v>12598</v>
      </c>
      <c r="P3235" t="s">
        <v>58</v>
      </c>
      <c r="Q3235" t="s">
        <v>60</v>
      </c>
      <c r="R3235" t="s">
        <v>68</v>
      </c>
    </row>
    <row r="3236" spans="1:18" x14ac:dyDescent="0.25">
      <c r="A3236" t="s">
        <v>28</v>
      </c>
      <c r="B3236" t="s">
        <v>36</v>
      </c>
      <c r="C3236" t="s">
        <v>49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1.4414279999999999</v>
      </c>
      <c r="H3236">
        <v>1.8120670000000001</v>
      </c>
      <c r="I3236">
        <v>79.472499999999997</v>
      </c>
      <c r="J3236">
        <v>-0.1899315</v>
      </c>
      <c r="K3236">
        <v>0.14125840000000001</v>
      </c>
      <c r="L3236">
        <v>0.37063960000000001</v>
      </c>
      <c r="M3236">
        <v>0.60002069999999996</v>
      </c>
      <c r="N3236">
        <v>0.9312106</v>
      </c>
      <c r="O3236">
        <v>12598</v>
      </c>
      <c r="P3236" t="s">
        <v>58</v>
      </c>
      <c r="Q3236" t="s">
        <v>60</v>
      </c>
      <c r="R3236" t="s">
        <v>68</v>
      </c>
    </row>
    <row r="3237" spans="1:18" x14ac:dyDescent="0.25">
      <c r="A3237" t="s">
        <v>29</v>
      </c>
      <c r="B3237" t="s">
        <v>36</v>
      </c>
      <c r="C3237" t="s">
        <v>49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1.2351449999999999</v>
      </c>
      <c r="H3237">
        <v>1.552743</v>
      </c>
      <c r="I3237">
        <v>79.472499999999997</v>
      </c>
      <c r="J3237">
        <v>-0.16275039999999999</v>
      </c>
      <c r="K3237">
        <v>0.121043</v>
      </c>
      <c r="L3237">
        <v>0.31759739999999997</v>
      </c>
      <c r="M3237">
        <v>0.51415180000000005</v>
      </c>
      <c r="N3237">
        <v>0.79794520000000002</v>
      </c>
      <c r="O3237">
        <v>12598</v>
      </c>
      <c r="P3237" t="s">
        <v>58</v>
      </c>
      <c r="Q3237" t="s">
        <v>60</v>
      </c>
      <c r="R3237" t="s">
        <v>68</v>
      </c>
    </row>
    <row r="3238" spans="1:18" x14ac:dyDescent="0.25">
      <c r="A3238" t="s">
        <v>43</v>
      </c>
      <c r="B3238" t="s">
        <v>36</v>
      </c>
      <c r="C3238" t="s">
        <v>49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18.159109999999998</v>
      </c>
      <c r="H3238">
        <v>22.828430000000001</v>
      </c>
      <c r="I3238">
        <v>79.472499999999997</v>
      </c>
      <c r="J3238">
        <v>-2.392757</v>
      </c>
      <c r="K3238">
        <v>1.779574</v>
      </c>
      <c r="L3238">
        <v>4.6693170000000004</v>
      </c>
      <c r="M3238">
        <v>7.5590609999999998</v>
      </c>
      <c r="N3238">
        <v>11.731389999999999</v>
      </c>
      <c r="O3238">
        <v>12598</v>
      </c>
      <c r="P3238" t="s">
        <v>58</v>
      </c>
      <c r="Q3238" t="s">
        <v>60</v>
      </c>
      <c r="R3238" t="s">
        <v>68</v>
      </c>
    </row>
    <row r="3239" spans="1:18" x14ac:dyDescent="0.25">
      <c r="A3239" t="s">
        <v>30</v>
      </c>
      <c r="B3239" t="s">
        <v>36</v>
      </c>
      <c r="C3239" t="s">
        <v>49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0.28665400000000002</v>
      </c>
      <c r="H3239">
        <v>0.35607</v>
      </c>
      <c r="I3239">
        <v>79.152199999999993</v>
      </c>
      <c r="J3239">
        <v>-5.0458200000000002E-2</v>
      </c>
      <c r="K3239">
        <v>2.0364400000000001E-2</v>
      </c>
      <c r="L3239">
        <v>6.9416000000000005E-2</v>
      </c>
      <c r="M3239">
        <v>0.1184675</v>
      </c>
      <c r="N3239">
        <v>0.18929009999999999</v>
      </c>
      <c r="O3239">
        <v>21671</v>
      </c>
      <c r="P3239" t="s">
        <v>58</v>
      </c>
      <c r="Q3239" t="s">
        <v>60</v>
      </c>
    </row>
    <row r="3240" spans="1:18" x14ac:dyDescent="0.25">
      <c r="A3240" t="s">
        <v>28</v>
      </c>
      <c r="B3240" t="s">
        <v>36</v>
      </c>
      <c r="C3240" t="s">
        <v>49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1.220747</v>
      </c>
      <c r="H3240">
        <v>1.5163629999999999</v>
      </c>
      <c r="I3240">
        <v>79.152199999999993</v>
      </c>
      <c r="J3240">
        <v>-0.21488160000000001</v>
      </c>
      <c r="K3240">
        <v>8.6724099999999998E-2</v>
      </c>
      <c r="L3240">
        <v>0.29561539999999997</v>
      </c>
      <c r="M3240">
        <v>0.50450660000000003</v>
      </c>
      <c r="N3240">
        <v>0.80611239999999995</v>
      </c>
      <c r="O3240">
        <v>21671</v>
      </c>
      <c r="P3240" t="s">
        <v>58</v>
      </c>
      <c r="Q3240" t="s">
        <v>60</v>
      </c>
    </row>
    <row r="3241" spans="1:18" x14ac:dyDescent="0.25">
      <c r="A3241" t="s">
        <v>29</v>
      </c>
      <c r="B3241" t="s">
        <v>36</v>
      </c>
      <c r="C3241" t="s">
        <v>49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1.020948</v>
      </c>
      <c r="H3241">
        <v>1.2681800000000001</v>
      </c>
      <c r="I3241">
        <v>79.152199999999993</v>
      </c>
      <c r="J3241">
        <v>-0.17971210000000001</v>
      </c>
      <c r="K3241">
        <v>7.25301E-2</v>
      </c>
      <c r="L3241">
        <v>0.24723220000000001</v>
      </c>
      <c r="M3241">
        <v>0.42193429999999998</v>
      </c>
      <c r="N3241">
        <v>0.67417649999999996</v>
      </c>
      <c r="O3241">
        <v>21671</v>
      </c>
      <c r="P3241" t="s">
        <v>58</v>
      </c>
      <c r="Q3241" t="s">
        <v>60</v>
      </c>
    </row>
    <row r="3242" spans="1:18" x14ac:dyDescent="0.25">
      <c r="A3242" t="s">
        <v>43</v>
      </c>
      <c r="B3242" t="s">
        <v>36</v>
      </c>
      <c r="C3242" t="s">
        <v>49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26.454809999999998</v>
      </c>
      <c r="H3242">
        <v>32.861089999999997</v>
      </c>
      <c r="I3242">
        <v>79.152199999999993</v>
      </c>
      <c r="J3242">
        <v>-4.6566989999999997</v>
      </c>
      <c r="K3242">
        <v>1.879399</v>
      </c>
      <c r="L3242">
        <v>6.4062809999999999</v>
      </c>
      <c r="M3242">
        <v>10.933160000000001</v>
      </c>
      <c r="N3242">
        <v>17.469259999999998</v>
      </c>
      <c r="O3242">
        <v>21671</v>
      </c>
      <c r="P3242" t="s">
        <v>58</v>
      </c>
      <c r="Q3242" t="s">
        <v>60</v>
      </c>
    </row>
    <row r="3243" spans="1:18" x14ac:dyDescent="0.25">
      <c r="A3243" t="s">
        <v>30</v>
      </c>
      <c r="B3243" t="s">
        <v>36</v>
      </c>
      <c r="C3243" t="s">
        <v>50</v>
      </c>
      <c r="D3243" t="s">
        <v>57</v>
      </c>
      <c r="E3243">
        <v>15</v>
      </c>
      <c r="F3243" t="str">
        <f t="shared" si="50"/>
        <v>Average Per Ton1-in-2May Monthly System Peak Day100% Cycling15</v>
      </c>
      <c r="G3243">
        <v>0.19584770000000001</v>
      </c>
      <c r="H3243">
        <v>0.23638400000000001</v>
      </c>
      <c r="I3243">
        <v>77.437100000000001</v>
      </c>
      <c r="J3243">
        <v>-5.5442499999999999E-2</v>
      </c>
      <c r="K3243">
        <v>1.2625E-3</v>
      </c>
      <c r="L3243">
        <v>4.0536299999999997E-2</v>
      </c>
      <c r="M3243">
        <v>7.9810000000000006E-2</v>
      </c>
      <c r="N3243">
        <v>0.136515</v>
      </c>
      <c r="O3243">
        <v>9073</v>
      </c>
      <c r="P3243" t="s">
        <v>58</v>
      </c>
      <c r="Q3243" t="s">
        <v>60</v>
      </c>
      <c r="R3243" t="s">
        <v>69</v>
      </c>
    </row>
    <row r="3244" spans="1:18" x14ac:dyDescent="0.25">
      <c r="A3244" t="s">
        <v>28</v>
      </c>
      <c r="B3244" t="s">
        <v>36</v>
      </c>
      <c r="C3244" t="s">
        <v>50</v>
      </c>
      <c r="D3244" t="s">
        <v>57</v>
      </c>
      <c r="E3244">
        <v>15</v>
      </c>
      <c r="F3244" t="str">
        <f t="shared" si="50"/>
        <v>Average Per Premise1-in-2May Monthly System Peak Day100% Cycling15</v>
      </c>
      <c r="G3244">
        <v>0.87943249999999995</v>
      </c>
      <c r="H3244">
        <v>1.061456</v>
      </c>
      <c r="I3244">
        <v>77.437100000000001</v>
      </c>
      <c r="J3244">
        <v>-0.2489584</v>
      </c>
      <c r="K3244">
        <v>5.6692000000000001E-3</v>
      </c>
      <c r="L3244">
        <v>0.18202360000000001</v>
      </c>
      <c r="M3244">
        <v>0.35837790000000003</v>
      </c>
      <c r="N3244">
        <v>0.61300549999999998</v>
      </c>
      <c r="O3244">
        <v>9073</v>
      </c>
      <c r="P3244" t="s">
        <v>58</v>
      </c>
      <c r="Q3244" t="s">
        <v>60</v>
      </c>
      <c r="R3244" t="s">
        <v>69</v>
      </c>
    </row>
    <row r="3245" spans="1:18" x14ac:dyDescent="0.25">
      <c r="A3245" t="s">
        <v>29</v>
      </c>
      <c r="B3245" t="s">
        <v>36</v>
      </c>
      <c r="C3245" t="s">
        <v>50</v>
      </c>
      <c r="D3245" t="s">
        <v>57</v>
      </c>
      <c r="E3245">
        <v>15</v>
      </c>
      <c r="F3245" t="str">
        <f t="shared" si="50"/>
        <v>Average Per Device1-in-2May Monthly System Peak Day100% Cycling15</v>
      </c>
      <c r="G3245">
        <v>0.71178339999999996</v>
      </c>
      <c r="H3245">
        <v>0.85910719999999996</v>
      </c>
      <c r="I3245">
        <v>77.437100000000001</v>
      </c>
      <c r="J3245">
        <v>-0.2014986</v>
      </c>
      <c r="K3245">
        <v>4.5884999999999997E-3</v>
      </c>
      <c r="L3245">
        <v>0.1473238</v>
      </c>
      <c r="M3245">
        <v>0.29005910000000001</v>
      </c>
      <c r="N3245">
        <v>0.49614619999999998</v>
      </c>
      <c r="O3245">
        <v>9073</v>
      </c>
      <c r="P3245" t="s">
        <v>58</v>
      </c>
      <c r="Q3245" t="s">
        <v>60</v>
      </c>
      <c r="R3245" t="s">
        <v>69</v>
      </c>
    </row>
    <row r="3246" spans="1:18" x14ac:dyDescent="0.25">
      <c r="A3246" t="s">
        <v>43</v>
      </c>
      <c r="B3246" t="s">
        <v>36</v>
      </c>
      <c r="C3246" t="s">
        <v>50</v>
      </c>
      <c r="D3246" t="s">
        <v>57</v>
      </c>
      <c r="E3246">
        <v>15</v>
      </c>
      <c r="F3246" t="str">
        <f t="shared" si="50"/>
        <v>Aggregate1-in-2May Monthly System Peak Day100% Cycling15</v>
      </c>
      <c r="G3246">
        <v>7.9790910000000004</v>
      </c>
      <c r="H3246">
        <v>9.6305910000000008</v>
      </c>
      <c r="I3246">
        <v>77.437100000000001</v>
      </c>
      <c r="J3246">
        <v>-2.2587989999999998</v>
      </c>
      <c r="K3246">
        <v>5.1437099999999999E-2</v>
      </c>
      <c r="L3246">
        <v>1.6515</v>
      </c>
      <c r="M3246">
        <v>3.251563</v>
      </c>
      <c r="N3246">
        <v>5.5617989999999997</v>
      </c>
      <c r="O3246">
        <v>9073</v>
      </c>
      <c r="P3246" t="s">
        <v>58</v>
      </c>
      <c r="Q3246" t="s">
        <v>60</v>
      </c>
      <c r="R3246" t="s">
        <v>69</v>
      </c>
    </row>
    <row r="3247" spans="1:18" x14ac:dyDescent="0.25">
      <c r="A3247" t="s">
        <v>30</v>
      </c>
      <c r="B3247" t="s">
        <v>36</v>
      </c>
      <c r="C3247" t="s">
        <v>50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0.35398859999999999</v>
      </c>
      <c r="H3247">
        <v>0.44539210000000001</v>
      </c>
      <c r="I3247">
        <v>78.088200000000001</v>
      </c>
      <c r="J3247">
        <v>-4.5107500000000002E-2</v>
      </c>
      <c r="K3247">
        <v>3.5544300000000001E-2</v>
      </c>
      <c r="L3247">
        <v>9.1403600000000002E-2</v>
      </c>
      <c r="M3247">
        <v>0.1472628</v>
      </c>
      <c r="N3247">
        <v>0.22791459999999999</v>
      </c>
      <c r="O3247">
        <v>12598</v>
      </c>
      <c r="P3247" t="s">
        <v>58</v>
      </c>
      <c r="Q3247" t="s">
        <v>60</v>
      </c>
      <c r="R3247" t="s">
        <v>69</v>
      </c>
    </row>
    <row r="3248" spans="1:18" x14ac:dyDescent="0.25">
      <c r="A3248" t="s">
        <v>28</v>
      </c>
      <c r="B3248" t="s">
        <v>36</v>
      </c>
      <c r="C3248" t="s">
        <v>50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1.4484079999999999</v>
      </c>
      <c r="H3248">
        <v>1.822403</v>
      </c>
      <c r="I3248">
        <v>78.088200000000001</v>
      </c>
      <c r="J3248">
        <v>-0.1845657</v>
      </c>
      <c r="K3248">
        <v>0.14543600000000001</v>
      </c>
      <c r="L3248">
        <v>0.3739942</v>
      </c>
      <c r="M3248">
        <v>0.60255239999999999</v>
      </c>
      <c r="N3248">
        <v>0.93255410000000005</v>
      </c>
      <c r="O3248">
        <v>12598</v>
      </c>
      <c r="P3248" t="s">
        <v>58</v>
      </c>
      <c r="Q3248" t="s">
        <v>60</v>
      </c>
      <c r="R3248" t="s">
        <v>69</v>
      </c>
    </row>
    <row r="3249" spans="1:18" x14ac:dyDescent="0.25">
      <c r="A3249" t="s">
        <v>29</v>
      </c>
      <c r="B3249" t="s">
        <v>36</v>
      </c>
      <c r="C3249" t="s">
        <v>50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1.2411270000000001</v>
      </c>
      <c r="H3249">
        <v>1.561599</v>
      </c>
      <c r="I3249">
        <v>78.088200000000001</v>
      </c>
      <c r="J3249">
        <v>-0.1581525</v>
      </c>
      <c r="K3249">
        <v>0.1246227</v>
      </c>
      <c r="L3249">
        <v>0.32047199999999998</v>
      </c>
      <c r="M3249">
        <v>0.51632120000000004</v>
      </c>
      <c r="N3249">
        <v>0.79909649999999999</v>
      </c>
      <c r="O3249">
        <v>12598</v>
      </c>
      <c r="P3249" t="s">
        <v>58</v>
      </c>
      <c r="Q3249" t="s">
        <v>60</v>
      </c>
      <c r="R3249" t="s">
        <v>69</v>
      </c>
    </row>
    <row r="3250" spans="1:18" x14ac:dyDescent="0.25">
      <c r="A3250" t="s">
        <v>43</v>
      </c>
      <c r="B3250" t="s">
        <v>36</v>
      </c>
      <c r="C3250" t="s">
        <v>50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18.247050000000002</v>
      </c>
      <c r="H3250">
        <v>22.958629999999999</v>
      </c>
      <c r="I3250">
        <v>78.088200000000001</v>
      </c>
      <c r="J3250">
        <v>-2.3251590000000002</v>
      </c>
      <c r="K3250">
        <v>1.832203</v>
      </c>
      <c r="L3250">
        <v>4.7115790000000004</v>
      </c>
      <c r="M3250">
        <v>7.5909550000000001</v>
      </c>
      <c r="N3250">
        <v>11.74832</v>
      </c>
      <c r="O3250">
        <v>12598</v>
      </c>
      <c r="P3250" t="s">
        <v>58</v>
      </c>
      <c r="Q3250" t="s">
        <v>60</v>
      </c>
      <c r="R3250" t="s">
        <v>69</v>
      </c>
    </row>
    <row r="3251" spans="1:18" x14ac:dyDescent="0.25">
      <c r="A3251" t="s">
        <v>30</v>
      </c>
      <c r="B3251" t="s">
        <v>36</v>
      </c>
      <c r="C3251" t="s">
        <v>50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0.287775</v>
      </c>
      <c r="H3251">
        <v>0.35788039999999999</v>
      </c>
      <c r="I3251">
        <v>77.815600000000003</v>
      </c>
      <c r="J3251">
        <v>-4.9434800000000001E-2</v>
      </c>
      <c r="K3251">
        <v>2.1190500000000001E-2</v>
      </c>
      <c r="L3251">
        <v>7.0105399999999998E-2</v>
      </c>
      <c r="M3251">
        <v>0.1190203</v>
      </c>
      <c r="N3251">
        <v>0.1896456</v>
      </c>
      <c r="O3251">
        <v>21671</v>
      </c>
      <c r="P3251" t="s">
        <v>58</v>
      </c>
      <c r="Q3251" t="s">
        <v>60</v>
      </c>
    </row>
    <row r="3252" spans="1:18" x14ac:dyDescent="0.25">
      <c r="A3252" t="s">
        <v>28</v>
      </c>
      <c r="B3252" t="s">
        <v>36</v>
      </c>
      <c r="C3252" t="s">
        <v>50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1.2255210000000001</v>
      </c>
      <c r="H3252">
        <v>1.5240720000000001</v>
      </c>
      <c r="I3252">
        <v>77.815600000000003</v>
      </c>
      <c r="J3252">
        <v>-0.2105234</v>
      </c>
      <c r="K3252">
        <v>9.0242199999999995E-2</v>
      </c>
      <c r="L3252">
        <v>0.29855150000000003</v>
      </c>
      <c r="M3252">
        <v>0.5068608</v>
      </c>
      <c r="N3252">
        <v>0.80762639999999997</v>
      </c>
      <c r="O3252">
        <v>21671</v>
      </c>
      <c r="P3252" t="s">
        <v>58</v>
      </c>
      <c r="Q3252" t="s">
        <v>60</v>
      </c>
    </row>
    <row r="3253" spans="1:18" x14ac:dyDescent="0.25">
      <c r="A3253" t="s">
        <v>29</v>
      </c>
      <c r="B3253" t="s">
        <v>36</v>
      </c>
      <c r="C3253" t="s">
        <v>50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1.0249410000000001</v>
      </c>
      <c r="H3253">
        <v>1.2746280000000001</v>
      </c>
      <c r="I3253">
        <v>77.815600000000003</v>
      </c>
      <c r="J3253">
        <v>-0.17606720000000001</v>
      </c>
      <c r="K3253">
        <v>7.5472300000000006E-2</v>
      </c>
      <c r="L3253">
        <v>0.24968779999999999</v>
      </c>
      <c r="M3253">
        <v>0.42390319999999998</v>
      </c>
      <c r="N3253">
        <v>0.67544269999999995</v>
      </c>
      <c r="O3253">
        <v>21671</v>
      </c>
      <c r="P3253" t="s">
        <v>58</v>
      </c>
      <c r="Q3253" t="s">
        <v>60</v>
      </c>
    </row>
    <row r="3254" spans="1:18" x14ac:dyDescent="0.25">
      <c r="A3254" t="s">
        <v>43</v>
      </c>
      <c r="B3254" t="s">
        <v>36</v>
      </c>
      <c r="C3254" t="s">
        <v>50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26.558260000000001</v>
      </c>
      <c r="H3254">
        <v>33.028170000000003</v>
      </c>
      <c r="I3254">
        <v>77.815600000000003</v>
      </c>
      <c r="J3254">
        <v>-4.562252</v>
      </c>
      <c r="K3254">
        <v>1.955638</v>
      </c>
      <c r="L3254">
        <v>6.4699090000000004</v>
      </c>
      <c r="M3254">
        <v>10.98418</v>
      </c>
      <c r="N3254">
        <v>17.50207</v>
      </c>
      <c r="O3254">
        <v>21671</v>
      </c>
      <c r="P3254" t="s">
        <v>58</v>
      </c>
      <c r="Q3254" t="s">
        <v>60</v>
      </c>
    </row>
    <row r="3255" spans="1:18" x14ac:dyDescent="0.25">
      <c r="A3255" t="s">
        <v>30</v>
      </c>
      <c r="B3255" t="s">
        <v>36</v>
      </c>
      <c r="C3255" t="s">
        <v>51</v>
      </c>
      <c r="D3255" t="s">
        <v>57</v>
      </c>
      <c r="E3255">
        <v>15</v>
      </c>
      <c r="F3255" t="str">
        <f t="shared" si="50"/>
        <v>Average Per Ton1-in-2October Monthly System Peak Day100% Cycling15</v>
      </c>
      <c r="G3255">
        <v>0.21121300000000001</v>
      </c>
      <c r="H3255">
        <v>0.27705299999999999</v>
      </c>
      <c r="I3255">
        <v>84.002700000000004</v>
      </c>
      <c r="J3255">
        <v>-2.5012800000000002E-2</v>
      </c>
      <c r="K3255">
        <v>2.86638E-2</v>
      </c>
      <c r="L3255">
        <v>6.5840099999999999E-2</v>
      </c>
      <c r="M3255">
        <v>0.10301639999999999</v>
      </c>
      <c r="N3255">
        <v>0.156693</v>
      </c>
      <c r="O3255">
        <v>9073</v>
      </c>
      <c r="P3255" t="s">
        <v>58</v>
      </c>
      <c r="Q3255" t="s">
        <v>60</v>
      </c>
      <c r="R3255" t="s">
        <v>70</v>
      </c>
    </row>
    <row r="3256" spans="1:18" x14ac:dyDescent="0.25">
      <c r="A3256" t="s">
        <v>28</v>
      </c>
      <c r="B3256" t="s">
        <v>36</v>
      </c>
      <c r="C3256" t="s">
        <v>51</v>
      </c>
      <c r="D3256" t="s">
        <v>57</v>
      </c>
      <c r="E3256">
        <v>15</v>
      </c>
      <c r="F3256" t="str">
        <f t="shared" si="50"/>
        <v>Average Per Premise1-in-2October Monthly System Peak Day100% Cycling15</v>
      </c>
      <c r="G3256">
        <v>0.94842839999999995</v>
      </c>
      <c r="H3256">
        <v>1.244076</v>
      </c>
      <c r="I3256">
        <v>84.002700000000004</v>
      </c>
      <c r="J3256">
        <v>-0.11231729999999999</v>
      </c>
      <c r="K3256">
        <v>0.12871170000000001</v>
      </c>
      <c r="L3256">
        <v>0.29564770000000001</v>
      </c>
      <c r="M3256">
        <v>0.46258359999999998</v>
      </c>
      <c r="N3256">
        <v>0.70361269999999998</v>
      </c>
      <c r="O3256">
        <v>9073</v>
      </c>
      <c r="P3256" t="s">
        <v>58</v>
      </c>
      <c r="Q3256" t="s">
        <v>60</v>
      </c>
      <c r="R3256" t="s">
        <v>70</v>
      </c>
    </row>
    <row r="3257" spans="1:18" x14ac:dyDescent="0.25">
      <c r="A3257" t="s">
        <v>29</v>
      </c>
      <c r="B3257" t="s">
        <v>36</v>
      </c>
      <c r="C3257" t="s">
        <v>51</v>
      </c>
      <c r="D3257" t="s">
        <v>57</v>
      </c>
      <c r="E3257">
        <v>15</v>
      </c>
      <c r="F3257" t="str">
        <f t="shared" si="50"/>
        <v>Average Per Device1-in-2October Monthly System Peak Day100% Cycling15</v>
      </c>
      <c r="G3257">
        <v>0.76762629999999998</v>
      </c>
      <c r="H3257">
        <v>1.0069140000000001</v>
      </c>
      <c r="I3257">
        <v>84.002700000000004</v>
      </c>
      <c r="J3257">
        <v>-9.0905899999999998E-2</v>
      </c>
      <c r="K3257">
        <v>0.104175</v>
      </c>
      <c r="L3257">
        <v>0.23928740000000001</v>
      </c>
      <c r="M3257">
        <v>0.3743998</v>
      </c>
      <c r="N3257">
        <v>0.5694806</v>
      </c>
      <c r="O3257">
        <v>9073</v>
      </c>
      <c r="P3257" t="s">
        <v>58</v>
      </c>
      <c r="Q3257" t="s">
        <v>60</v>
      </c>
      <c r="R3257" t="s">
        <v>70</v>
      </c>
    </row>
    <row r="3258" spans="1:18" x14ac:dyDescent="0.25">
      <c r="A3258" t="s">
        <v>43</v>
      </c>
      <c r="B3258" t="s">
        <v>36</v>
      </c>
      <c r="C3258" t="s">
        <v>51</v>
      </c>
      <c r="D3258" t="s">
        <v>57</v>
      </c>
      <c r="E3258">
        <v>15</v>
      </c>
      <c r="F3258" t="str">
        <f t="shared" si="50"/>
        <v>Aggregate1-in-2October Monthly System Peak Day100% Cycling15</v>
      </c>
      <c r="G3258">
        <v>8.6050909999999998</v>
      </c>
      <c r="H3258">
        <v>11.2875</v>
      </c>
      <c r="I3258">
        <v>84.002700000000004</v>
      </c>
      <c r="J3258">
        <v>-1.019055</v>
      </c>
      <c r="K3258">
        <v>1.1678010000000001</v>
      </c>
      <c r="L3258">
        <v>2.6824110000000001</v>
      </c>
      <c r="M3258">
        <v>4.1970210000000003</v>
      </c>
      <c r="N3258">
        <v>6.3838780000000002</v>
      </c>
      <c r="O3258">
        <v>9073</v>
      </c>
      <c r="P3258" t="s">
        <v>58</v>
      </c>
      <c r="Q3258" t="s">
        <v>60</v>
      </c>
      <c r="R3258" t="s">
        <v>70</v>
      </c>
    </row>
    <row r="3259" spans="1:18" x14ac:dyDescent="0.25">
      <c r="A3259" t="s">
        <v>30</v>
      </c>
      <c r="B3259" t="s">
        <v>36</v>
      </c>
      <c r="C3259" t="s">
        <v>51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0.37863190000000002</v>
      </c>
      <c r="H3259">
        <v>0.48187849999999999</v>
      </c>
      <c r="I3259">
        <v>84.993300000000005</v>
      </c>
      <c r="J3259">
        <v>-2.7018799999999999E-2</v>
      </c>
      <c r="K3259">
        <v>4.9943000000000001E-2</v>
      </c>
      <c r="L3259">
        <v>0.1032465</v>
      </c>
      <c r="M3259">
        <v>0.15654999999999999</v>
      </c>
      <c r="N3259">
        <v>0.23351189999999999</v>
      </c>
      <c r="O3259">
        <v>12598</v>
      </c>
      <c r="P3259" t="s">
        <v>58</v>
      </c>
      <c r="Q3259" t="s">
        <v>60</v>
      </c>
      <c r="R3259" t="s">
        <v>70</v>
      </c>
    </row>
    <row r="3260" spans="1:18" x14ac:dyDescent="0.25">
      <c r="A3260" t="s">
        <v>28</v>
      </c>
      <c r="B3260" t="s">
        <v>36</v>
      </c>
      <c r="C3260" t="s">
        <v>51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1.5492410000000001</v>
      </c>
      <c r="H3260">
        <v>1.9716929999999999</v>
      </c>
      <c r="I3260">
        <v>84.993300000000005</v>
      </c>
      <c r="J3260">
        <v>-0.1105524</v>
      </c>
      <c r="K3260">
        <v>0.2043509</v>
      </c>
      <c r="L3260">
        <v>0.42245179999999999</v>
      </c>
      <c r="M3260">
        <v>0.64055289999999998</v>
      </c>
      <c r="N3260">
        <v>0.95545610000000003</v>
      </c>
      <c r="O3260">
        <v>12598</v>
      </c>
      <c r="P3260" t="s">
        <v>58</v>
      </c>
      <c r="Q3260" t="s">
        <v>60</v>
      </c>
      <c r="R3260" t="s">
        <v>70</v>
      </c>
    </row>
    <row r="3261" spans="1:18" x14ac:dyDescent="0.25">
      <c r="A3261" t="s">
        <v>29</v>
      </c>
      <c r="B3261" t="s">
        <v>36</v>
      </c>
      <c r="C3261" t="s">
        <v>51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1.3275300000000001</v>
      </c>
      <c r="H3261">
        <v>1.6895249999999999</v>
      </c>
      <c r="I3261">
        <v>84.993300000000005</v>
      </c>
      <c r="J3261">
        <v>-9.4731200000000002E-2</v>
      </c>
      <c r="K3261">
        <v>0.17510619999999999</v>
      </c>
      <c r="L3261">
        <v>0.36199480000000001</v>
      </c>
      <c r="M3261">
        <v>0.54888349999999997</v>
      </c>
      <c r="N3261">
        <v>0.81872100000000003</v>
      </c>
      <c r="O3261">
        <v>12598</v>
      </c>
      <c r="P3261" t="s">
        <v>58</v>
      </c>
      <c r="Q3261" t="s">
        <v>60</v>
      </c>
      <c r="R3261" t="s">
        <v>70</v>
      </c>
    </row>
    <row r="3262" spans="1:18" x14ac:dyDescent="0.25">
      <c r="A3262" t="s">
        <v>43</v>
      </c>
      <c r="B3262" t="s">
        <v>36</v>
      </c>
      <c r="C3262" t="s">
        <v>51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19.517340000000001</v>
      </c>
      <c r="H3262">
        <v>24.839390000000002</v>
      </c>
      <c r="I3262">
        <v>84.993300000000005</v>
      </c>
      <c r="J3262">
        <v>-1.3927389999999999</v>
      </c>
      <c r="K3262">
        <v>2.5744120000000001</v>
      </c>
      <c r="L3262">
        <v>5.3220479999999997</v>
      </c>
      <c r="M3262">
        <v>8.0696849999999998</v>
      </c>
      <c r="N3262">
        <v>12.03684</v>
      </c>
      <c r="O3262">
        <v>12598</v>
      </c>
      <c r="P3262" t="s">
        <v>58</v>
      </c>
      <c r="Q3262" t="s">
        <v>60</v>
      </c>
      <c r="R3262" t="s">
        <v>70</v>
      </c>
    </row>
    <row r="3263" spans="1:18" x14ac:dyDescent="0.25">
      <c r="A3263" t="s">
        <v>30</v>
      </c>
      <c r="B3263" t="s">
        <v>36</v>
      </c>
      <c r="C3263" t="s">
        <v>51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0.30853360000000002</v>
      </c>
      <c r="H3263">
        <v>0.39611809999999997</v>
      </c>
      <c r="I3263">
        <v>84.578500000000005</v>
      </c>
      <c r="J3263">
        <v>-2.6178900000000001E-2</v>
      </c>
      <c r="K3263">
        <v>4.1033399999999998E-2</v>
      </c>
      <c r="L3263">
        <v>8.7584499999999996E-2</v>
      </c>
      <c r="M3263">
        <v>0.13413549999999999</v>
      </c>
      <c r="N3263">
        <v>0.20134779999999999</v>
      </c>
      <c r="O3263">
        <v>21671</v>
      </c>
      <c r="P3263" t="s">
        <v>58</v>
      </c>
      <c r="Q3263" t="s">
        <v>60</v>
      </c>
    </row>
    <row r="3264" spans="1:18" x14ac:dyDescent="0.25">
      <c r="A3264" t="s">
        <v>28</v>
      </c>
      <c r="B3264" t="s">
        <v>36</v>
      </c>
      <c r="C3264" t="s">
        <v>51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1.3139240000000001</v>
      </c>
      <c r="H3264">
        <v>1.686912</v>
      </c>
      <c r="I3264">
        <v>84.578500000000005</v>
      </c>
      <c r="J3264">
        <v>-0.11148569999999999</v>
      </c>
      <c r="K3264">
        <v>0.17474519999999999</v>
      </c>
      <c r="L3264">
        <v>0.37298789999999998</v>
      </c>
      <c r="M3264">
        <v>0.57123049999999997</v>
      </c>
      <c r="N3264">
        <v>0.85746140000000004</v>
      </c>
      <c r="O3264">
        <v>21671</v>
      </c>
      <c r="P3264" t="s">
        <v>58</v>
      </c>
      <c r="Q3264" t="s">
        <v>60</v>
      </c>
    </row>
    <row r="3265" spans="1:18" x14ac:dyDescent="0.25">
      <c r="A3265" t="s">
        <v>29</v>
      </c>
      <c r="B3265" t="s">
        <v>36</v>
      </c>
      <c r="C3265" t="s">
        <v>51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1.098875</v>
      </c>
      <c r="H3265">
        <v>1.4108160000000001</v>
      </c>
      <c r="I3265">
        <v>84.578500000000005</v>
      </c>
      <c r="J3265">
        <v>-9.32389E-2</v>
      </c>
      <c r="K3265">
        <v>0.14614479999999999</v>
      </c>
      <c r="L3265">
        <v>0.31194119999999997</v>
      </c>
      <c r="M3265">
        <v>0.47773759999999998</v>
      </c>
      <c r="N3265">
        <v>0.71712129999999996</v>
      </c>
      <c r="O3265">
        <v>21671</v>
      </c>
      <c r="P3265" t="s">
        <v>58</v>
      </c>
      <c r="Q3265" t="s">
        <v>60</v>
      </c>
    </row>
    <row r="3266" spans="1:18" x14ac:dyDescent="0.25">
      <c r="A3266" t="s">
        <v>43</v>
      </c>
      <c r="B3266" t="s">
        <v>36</v>
      </c>
      <c r="C3266" t="s">
        <v>51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28.474039999999999</v>
      </c>
      <c r="H3266">
        <v>36.55706</v>
      </c>
      <c r="I3266">
        <v>84.578500000000005</v>
      </c>
      <c r="J3266">
        <v>-2.4160059999999999</v>
      </c>
      <c r="K3266">
        <v>3.7869030000000001</v>
      </c>
      <c r="L3266">
        <v>8.0830199999999994</v>
      </c>
      <c r="M3266">
        <v>12.37914</v>
      </c>
      <c r="N3266">
        <v>18.582049999999999</v>
      </c>
      <c r="O3266">
        <v>21671</v>
      </c>
      <c r="P3266" t="s">
        <v>58</v>
      </c>
      <c r="Q3266" t="s">
        <v>60</v>
      </c>
    </row>
    <row r="3267" spans="1:18" x14ac:dyDescent="0.25">
      <c r="A3267" t="s">
        <v>30</v>
      </c>
      <c r="B3267" t="s">
        <v>36</v>
      </c>
      <c r="C3267" t="s">
        <v>52</v>
      </c>
      <c r="D3267" t="s">
        <v>57</v>
      </c>
      <c r="E3267">
        <v>15</v>
      </c>
      <c r="F3267" t="str">
        <f t="shared" ref="F3267:F3330" si="51">CONCATENATE(A3267,B3267,C3267,D3267,E3267)</f>
        <v>Average Per Ton1-in-2September Monthly System Peak Day100% Cycling15</v>
      </c>
      <c r="G3267">
        <v>0.23418929999999999</v>
      </c>
      <c r="H3267">
        <v>0.33786739999999998</v>
      </c>
      <c r="I3267">
        <v>89.549099999999996</v>
      </c>
      <c r="J3267">
        <v>1.7969700000000002E-2</v>
      </c>
      <c r="K3267">
        <v>6.8606899999999998E-2</v>
      </c>
      <c r="L3267">
        <v>0.1036781</v>
      </c>
      <c r="M3267">
        <v>0.13874929999999999</v>
      </c>
      <c r="N3267">
        <v>0.18938650000000001</v>
      </c>
      <c r="O3267">
        <v>9073</v>
      </c>
      <c r="P3267" t="s">
        <v>58</v>
      </c>
      <c r="Q3267" t="s">
        <v>60</v>
      </c>
      <c r="R3267" t="s">
        <v>71</v>
      </c>
    </row>
    <row r="3268" spans="1:18" x14ac:dyDescent="0.25">
      <c r="A3268" t="s">
        <v>28</v>
      </c>
      <c r="B3268" t="s">
        <v>36</v>
      </c>
      <c r="C3268" t="s">
        <v>52</v>
      </c>
      <c r="D3268" t="s">
        <v>57</v>
      </c>
      <c r="E3268">
        <v>15</v>
      </c>
      <c r="F3268" t="str">
        <f t="shared" si="51"/>
        <v>Average Per Premise1-in-2September Monthly System Peak Day100% Cycling15</v>
      </c>
      <c r="G3268">
        <v>1.051601</v>
      </c>
      <c r="H3268">
        <v>1.5171559999999999</v>
      </c>
      <c r="I3268">
        <v>89.549099999999996</v>
      </c>
      <c r="J3268">
        <v>8.0690899999999996E-2</v>
      </c>
      <c r="K3268">
        <v>0.3080717</v>
      </c>
      <c r="L3268">
        <v>0.465555</v>
      </c>
      <c r="M3268">
        <v>0.62303830000000004</v>
      </c>
      <c r="N3268">
        <v>0.85041920000000004</v>
      </c>
      <c r="O3268">
        <v>9073</v>
      </c>
      <c r="P3268" t="s">
        <v>58</v>
      </c>
      <c r="Q3268" t="s">
        <v>60</v>
      </c>
      <c r="R3268" t="s">
        <v>71</v>
      </c>
    </row>
    <row r="3269" spans="1:18" x14ac:dyDescent="0.25">
      <c r="A3269" t="s">
        <v>29</v>
      </c>
      <c r="B3269" t="s">
        <v>36</v>
      </c>
      <c r="C3269" t="s">
        <v>52</v>
      </c>
      <c r="D3269" t="s">
        <v>57</v>
      </c>
      <c r="E3269">
        <v>15</v>
      </c>
      <c r="F3269" t="str">
        <f t="shared" si="51"/>
        <v>Average Per Device1-in-2September Monthly System Peak Day100% Cycling15</v>
      </c>
      <c r="G3269">
        <v>0.85113079999999997</v>
      </c>
      <c r="H3269">
        <v>1.227935</v>
      </c>
      <c r="I3269">
        <v>89.549099999999996</v>
      </c>
      <c r="J3269">
        <v>6.5308500000000005E-2</v>
      </c>
      <c r="K3269">
        <v>0.24934300000000001</v>
      </c>
      <c r="L3269">
        <v>0.37680469999999999</v>
      </c>
      <c r="M3269">
        <v>0.5042664</v>
      </c>
      <c r="N3269">
        <v>0.68830089999999999</v>
      </c>
      <c r="O3269">
        <v>9073</v>
      </c>
      <c r="P3269" t="s">
        <v>58</v>
      </c>
      <c r="Q3269" t="s">
        <v>60</v>
      </c>
      <c r="R3269" t="s">
        <v>71</v>
      </c>
    </row>
    <row r="3270" spans="1:18" x14ac:dyDescent="0.25">
      <c r="A3270" t="s">
        <v>43</v>
      </c>
      <c r="B3270" t="s">
        <v>36</v>
      </c>
      <c r="C3270" t="s">
        <v>52</v>
      </c>
      <c r="D3270" t="s">
        <v>57</v>
      </c>
      <c r="E3270">
        <v>15</v>
      </c>
      <c r="F3270" t="str">
        <f t="shared" si="51"/>
        <v>Aggregate1-in-2September Monthly System Peak Day100% Cycling15</v>
      </c>
      <c r="G3270">
        <v>9.5411750000000008</v>
      </c>
      <c r="H3270">
        <v>13.76516</v>
      </c>
      <c r="I3270">
        <v>89.549099999999996</v>
      </c>
      <c r="J3270">
        <v>0.73210810000000004</v>
      </c>
      <c r="K3270">
        <v>2.7951350000000001</v>
      </c>
      <c r="L3270">
        <v>4.2239810000000002</v>
      </c>
      <c r="M3270">
        <v>5.6528260000000001</v>
      </c>
      <c r="N3270">
        <v>7.7158530000000001</v>
      </c>
      <c r="O3270">
        <v>9073</v>
      </c>
      <c r="P3270" t="s">
        <v>58</v>
      </c>
      <c r="Q3270" t="s">
        <v>60</v>
      </c>
      <c r="R3270" t="s">
        <v>71</v>
      </c>
    </row>
    <row r="3271" spans="1:18" x14ac:dyDescent="0.25">
      <c r="A3271" t="s">
        <v>30</v>
      </c>
      <c r="B3271" t="s">
        <v>36</v>
      </c>
      <c r="C3271" t="s">
        <v>52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0.41661609999999999</v>
      </c>
      <c r="H3271">
        <v>0.5381167</v>
      </c>
      <c r="I3271">
        <v>90.764600000000002</v>
      </c>
      <c r="J3271">
        <v>-2.6405000000000001E-3</v>
      </c>
      <c r="K3271">
        <v>7.0703100000000005E-2</v>
      </c>
      <c r="L3271">
        <v>0.1215006</v>
      </c>
      <c r="M3271">
        <v>0.17229820000000001</v>
      </c>
      <c r="N3271">
        <v>0.24564179999999999</v>
      </c>
      <c r="O3271">
        <v>12598</v>
      </c>
      <c r="P3271" t="s">
        <v>58</v>
      </c>
      <c r="Q3271" t="s">
        <v>60</v>
      </c>
      <c r="R3271" t="s">
        <v>71</v>
      </c>
    </row>
    <row r="3272" spans="1:18" x14ac:dyDescent="0.25">
      <c r="A3272" t="s">
        <v>28</v>
      </c>
      <c r="B3272" t="s">
        <v>36</v>
      </c>
      <c r="C3272" t="s">
        <v>52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1.7046600000000001</v>
      </c>
      <c r="H3272">
        <v>2.2018019999999998</v>
      </c>
      <c r="I3272">
        <v>90.764600000000002</v>
      </c>
      <c r="J3272">
        <v>-1.0804100000000001E-2</v>
      </c>
      <c r="K3272">
        <v>0.28929450000000001</v>
      </c>
      <c r="L3272">
        <v>0.49714190000000003</v>
      </c>
      <c r="M3272">
        <v>0.70498930000000004</v>
      </c>
      <c r="N3272">
        <v>1.005088</v>
      </c>
      <c r="O3272">
        <v>12598</v>
      </c>
      <c r="P3272" t="s">
        <v>58</v>
      </c>
      <c r="Q3272" t="s">
        <v>60</v>
      </c>
      <c r="R3272" t="s">
        <v>71</v>
      </c>
    </row>
    <row r="3273" spans="1:18" x14ac:dyDescent="0.25">
      <c r="A3273" t="s">
        <v>29</v>
      </c>
      <c r="B3273" t="s">
        <v>36</v>
      </c>
      <c r="C3273" t="s">
        <v>52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1.460707</v>
      </c>
      <c r="H3273">
        <v>1.886703</v>
      </c>
      <c r="I3273">
        <v>90.764600000000002</v>
      </c>
      <c r="J3273">
        <v>-9.2578999999999995E-3</v>
      </c>
      <c r="K3273">
        <v>0.24789369999999999</v>
      </c>
      <c r="L3273">
        <v>0.42599599999999999</v>
      </c>
      <c r="M3273">
        <v>0.60409840000000004</v>
      </c>
      <c r="N3273">
        <v>0.86124990000000001</v>
      </c>
      <c r="O3273">
        <v>12598</v>
      </c>
      <c r="P3273" t="s">
        <v>58</v>
      </c>
      <c r="Q3273" t="s">
        <v>60</v>
      </c>
      <c r="R3273" t="s">
        <v>71</v>
      </c>
    </row>
    <row r="3274" spans="1:18" x14ac:dyDescent="0.25">
      <c r="A3274" t="s">
        <v>43</v>
      </c>
      <c r="B3274" t="s">
        <v>36</v>
      </c>
      <c r="C3274" t="s">
        <v>52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21.47531</v>
      </c>
      <c r="H3274">
        <v>27.738299999999999</v>
      </c>
      <c r="I3274">
        <v>90.764600000000002</v>
      </c>
      <c r="J3274">
        <v>-0.1361096</v>
      </c>
      <c r="K3274">
        <v>3.644533</v>
      </c>
      <c r="L3274">
        <v>6.262994</v>
      </c>
      <c r="M3274">
        <v>8.8814550000000008</v>
      </c>
      <c r="N3274">
        <v>12.662100000000001</v>
      </c>
      <c r="O3274">
        <v>12598</v>
      </c>
      <c r="P3274" t="s">
        <v>58</v>
      </c>
      <c r="Q3274" t="s">
        <v>60</v>
      </c>
      <c r="R3274" t="s">
        <v>71</v>
      </c>
    </row>
    <row r="3275" spans="1:18" x14ac:dyDescent="0.25">
      <c r="A3275" t="s">
        <v>30</v>
      </c>
      <c r="B3275" t="s">
        <v>36</v>
      </c>
      <c r="C3275" t="s">
        <v>52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0.34023399999999998</v>
      </c>
      <c r="H3275">
        <v>0.45427230000000002</v>
      </c>
      <c r="I3275">
        <v>90.255700000000004</v>
      </c>
      <c r="J3275">
        <v>5.9890000000000004E-3</v>
      </c>
      <c r="K3275">
        <v>6.9825399999999996E-2</v>
      </c>
      <c r="L3275">
        <v>0.1140383</v>
      </c>
      <c r="M3275">
        <v>0.15825130000000001</v>
      </c>
      <c r="N3275">
        <v>0.2220877</v>
      </c>
      <c r="O3275">
        <v>21671</v>
      </c>
      <c r="P3275" t="s">
        <v>58</v>
      </c>
      <c r="Q3275" t="s">
        <v>60</v>
      </c>
    </row>
    <row r="3276" spans="1:18" x14ac:dyDescent="0.25">
      <c r="A3276" t="s">
        <v>28</v>
      </c>
      <c r="B3276" t="s">
        <v>36</v>
      </c>
      <c r="C3276" t="s">
        <v>52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1.448923</v>
      </c>
      <c r="H3276">
        <v>1.9345680000000001</v>
      </c>
      <c r="I3276">
        <v>90.255700000000004</v>
      </c>
      <c r="J3276">
        <v>2.5504700000000002E-2</v>
      </c>
      <c r="K3276">
        <v>0.29735909999999999</v>
      </c>
      <c r="L3276">
        <v>0.48564459999999998</v>
      </c>
      <c r="M3276">
        <v>0.67393009999999998</v>
      </c>
      <c r="N3276">
        <v>0.94578439999999997</v>
      </c>
      <c r="O3276">
        <v>21671</v>
      </c>
      <c r="P3276" t="s">
        <v>58</v>
      </c>
      <c r="Q3276" t="s">
        <v>60</v>
      </c>
    </row>
    <row r="3277" spans="1:18" x14ac:dyDescent="0.25">
      <c r="A3277" t="s">
        <v>29</v>
      </c>
      <c r="B3277" t="s">
        <v>36</v>
      </c>
      <c r="C3277" t="s">
        <v>52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1.2117789999999999</v>
      </c>
      <c r="H3277">
        <v>1.6179380000000001</v>
      </c>
      <c r="I3277">
        <v>90.255700000000004</v>
      </c>
      <c r="J3277">
        <v>2.1330399999999999E-2</v>
      </c>
      <c r="K3277">
        <v>0.24869050000000001</v>
      </c>
      <c r="L3277">
        <v>0.40615950000000001</v>
      </c>
      <c r="M3277">
        <v>0.56362840000000003</v>
      </c>
      <c r="N3277">
        <v>0.79098849999999998</v>
      </c>
      <c r="O3277">
        <v>21671</v>
      </c>
      <c r="P3277" t="s">
        <v>58</v>
      </c>
      <c r="Q3277" t="s">
        <v>60</v>
      </c>
    </row>
    <row r="3278" spans="1:18" x14ac:dyDescent="0.25">
      <c r="A3278" t="s">
        <v>43</v>
      </c>
      <c r="B3278" t="s">
        <v>36</v>
      </c>
      <c r="C3278" t="s">
        <v>52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31.399609999999999</v>
      </c>
      <c r="H3278">
        <v>41.924019999999999</v>
      </c>
      <c r="I3278">
        <v>90.255700000000004</v>
      </c>
      <c r="J3278">
        <v>0.55271320000000002</v>
      </c>
      <c r="K3278">
        <v>6.4440689999999998</v>
      </c>
      <c r="L3278">
        <v>10.5244</v>
      </c>
      <c r="M3278">
        <v>14.60474</v>
      </c>
      <c r="N3278">
        <v>20.496089999999999</v>
      </c>
      <c r="O3278">
        <v>21671</v>
      </c>
      <c r="P3278" t="s">
        <v>58</v>
      </c>
      <c r="Q3278" t="s">
        <v>60</v>
      </c>
    </row>
    <row r="3279" spans="1:18" x14ac:dyDescent="0.25">
      <c r="A3279" t="s">
        <v>30</v>
      </c>
      <c r="B3279" t="s">
        <v>36</v>
      </c>
      <c r="C3279" t="s">
        <v>47</v>
      </c>
      <c r="D3279" t="s">
        <v>57</v>
      </c>
      <c r="E3279">
        <v>16</v>
      </c>
      <c r="F3279" t="str">
        <f t="shared" si="51"/>
        <v>Average Per Ton1-in-2August Monthly System Peak Day100% Cycling16</v>
      </c>
      <c r="G3279">
        <v>0.23939630000000001</v>
      </c>
      <c r="H3279">
        <v>0.35241280000000003</v>
      </c>
      <c r="I3279">
        <v>82.781000000000006</v>
      </c>
      <c r="J3279">
        <v>1.11097E-2</v>
      </c>
      <c r="K3279">
        <v>7.1317099999999994E-2</v>
      </c>
      <c r="L3279">
        <v>0.11301650000000001</v>
      </c>
      <c r="M3279">
        <v>0.15471589999999999</v>
      </c>
      <c r="N3279">
        <v>0.21492320000000001</v>
      </c>
      <c r="O3279">
        <v>9073</v>
      </c>
      <c r="P3279" t="s">
        <v>58</v>
      </c>
      <c r="Q3279" t="s">
        <v>60</v>
      </c>
      <c r="R3279" t="s">
        <v>66</v>
      </c>
    </row>
    <row r="3280" spans="1:18" x14ac:dyDescent="0.25">
      <c r="A3280" t="s">
        <v>28</v>
      </c>
      <c r="B3280" t="s">
        <v>36</v>
      </c>
      <c r="C3280" t="s">
        <v>47</v>
      </c>
      <c r="D3280" t="s">
        <v>57</v>
      </c>
      <c r="E3280">
        <v>16</v>
      </c>
      <c r="F3280" t="str">
        <f t="shared" si="51"/>
        <v>Average Per Premise1-in-2August Monthly System Peak Day100% Cycling16</v>
      </c>
      <c r="G3280">
        <v>1.0749820000000001</v>
      </c>
      <c r="H3280">
        <v>1.58247</v>
      </c>
      <c r="I3280">
        <v>82.781000000000006</v>
      </c>
      <c r="J3280">
        <v>4.9886899999999998E-2</v>
      </c>
      <c r="K3280">
        <v>0.32024130000000001</v>
      </c>
      <c r="L3280">
        <v>0.50748800000000005</v>
      </c>
      <c r="M3280">
        <v>0.69473459999999998</v>
      </c>
      <c r="N3280">
        <v>0.96508899999999997</v>
      </c>
      <c r="O3280">
        <v>9073</v>
      </c>
      <c r="P3280" t="s">
        <v>58</v>
      </c>
      <c r="Q3280" t="s">
        <v>60</v>
      </c>
      <c r="R3280" t="s">
        <v>66</v>
      </c>
    </row>
    <row r="3281" spans="1:18" x14ac:dyDescent="0.25">
      <c r="A3281" t="s">
        <v>29</v>
      </c>
      <c r="B3281" t="s">
        <v>36</v>
      </c>
      <c r="C3281" t="s">
        <v>47</v>
      </c>
      <c r="D3281" t="s">
        <v>57</v>
      </c>
      <c r="E3281">
        <v>16</v>
      </c>
      <c r="F3281" t="str">
        <f t="shared" si="51"/>
        <v>Average Per Device1-in-2August Monthly System Peak Day100% Cycling16</v>
      </c>
      <c r="G3281">
        <v>0.87005489999999996</v>
      </c>
      <c r="H3281">
        <v>1.280799</v>
      </c>
      <c r="I3281">
        <v>82.781000000000006</v>
      </c>
      <c r="J3281">
        <v>4.0376799999999997E-2</v>
      </c>
      <c r="K3281">
        <v>0.2591927</v>
      </c>
      <c r="L3281">
        <v>0.41074379999999999</v>
      </c>
      <c r="M3281">
        <v>0.56229499999999999</v>
      </c>
      <c r="N3281">
        <v>0.78111090000000005</v>
      </c>
      <c r="O3281">
        <v>9073</v>
      </c>
      <c r="P3281" t="s">
        <v>58</v>
      </c>
      <c r="Q3281" t="s">
        <v>60</v>
      </c>
      <c r="R3281" t="s">
        <v>66</v>
      </c>
    </row>
    <row r="3282" spans="1:18" x14ac:dyDescent="0.25">
      <c r="A3282" t="s">
        <v>43</v>
      </c>
      <c r="B3282" t="s">
        <v>36</v>
      </c>
      <c r="C3282" t="s">
        <v>47</v>
      </c>
      <c r="D3282" t="s">
        <v>57</v>
      </c>
      <c r="E3282">
        <v>16</v>
      </c>
      <c r="F3282" t="str">
        <f t="shared" si="51"/>
        <v>Aggregate1-in-2August Monthly System Peak Day100% Cycling16</v>
      </c>
      <c r="G3282">
        <v>9.7533159999999999</v>
      </c>
      <c r="H3282">
        <v>14.357749999999999</v>
      </c>
      <c r="I3282">
        <v>82.781000000000006</v>
      </c>
      <c r="J3282">
        <v>0.45262429999999998</v>
      </c>
      <c r="K3282">
        <v>2.9055499999999999</v>
      </c>
      <c r="L3282">
        <v>4.604438</v>
      </c>
      <c r="M3282">
        <v>6.3033270000000003</v>
      </c>
      <c r="N3282">
        <v>8.7562529999999992</v>
      </c>
      <c r="O3282">
        <v>9073</v>
      </c>
      <c r="P3282" t="s">
        <v>58</v>
      </c>
      <c r="Q3282" t="s">
        <v>60</v>
      </c>
      <c r="R3282" t="s">
        <v>66</v>
      </c>
    </row>
    <row r="3283" spans="1:18" x14ac:dyDescent="0.25">
      <c r="A3283" t="s">
        <v>30</v>
      </c>
      <c r="B3283" t="s">
        <v>36</v>
      </c>
      <c r="C3283" t="s">
        <v>47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0.4430559</v>
      </c>
      <c r="H3283">
        <v>0.56945920000000005</v>
      </c>
      <c r="I3283">
        <v>83.187200000000004</v>
      </c>
      <c r="J3283">
        <v>-9.0008999999999992E-3</v>
      </c>
      <c r="K3283">
        <v>7.0997000000000005E-2</v>
      </c>
      <c r="L3283">
        <v>0.12640319999999999</v>
      </c>
      <c r="M3283">
        <v>0.18180950000000001</v>
      </c>
      <c r="N3283">
        <v>0.26180740000000002</v>
      </c>
      <c r="O3283">
        <v>12598</v>
      </c>
      <c r="P3283" t="s">
        <v>58</v>
      </c>
      <c r="Q3283" t="s">
        <v>60</v>
      </c>
      <c r="R3283" t="s">
        <v>66</v>
      </c>
    </row>
    <row r="3284" spans="1:18" x14ac:dyDescent="0.25">
      <c r="A3284" t="s">
        <v>28</v>
      </c>
      <c r="B3284" t="s">
        <v>36</v>
      </c>
      <c r="C3284" t="s">
        <v>47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1.8128439999999999</v>
      </c>
      <c r="H3284">
        <v>2.3300450000000001</v>
      </c>
      <c r="I3284">
        <v>83.187200000000004</v>
      </c>
      <c r="J3284">
        <v>-3.6828800000000002E-2</v>
      </c>
      <c r="K3284">
        <v>0.2904969</v>
      </c>
      <c r="L3284">
        <v>0.51720169999999999</v>
      </c>
      <c r="M3284">
        <v>0.74390650000000003</v>
      </c>
      <c r="N3284">
        <v>1.071232</v>
      </c>
      <c r="O3284">
        <v>12598</v>
      </c>
      <c r="P3284" t="s">
        <v>58</v>
      </c>
      <c r="Q3284" t="s">
        <v>60</v>
      </c>
      <c r="R3284" t="s">
        <v>66</v>
      </c>
    </row>
    <row r="3285" spans="1:18" x14ac:dyDescent="0.25">
      <c r="A3285" t="s">
        <v>29</v>
      </c>
      <c r="B3285" t="s">
        <v>36</v>
      </c>
      <c r="C3285" t="s">
        <v>47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1.5534079999999999</v>
      </c>
      <c r="H3285">
        <v>1.9965930000000001</v>
      </c>
      <c r="I3285">
        <v>83.187200000000004</v>
      </c>
      <c r="J3285">
        <v>-3.1558299999999997E-2</v>
      </c>
      <c r="K3285">
        <v>0.24892400000000001</v>
      </c>
      <c r="L3285">
        <v>0.4431851</v>
      </c>
      <c r="M3285">
        <v>0.63744619999999996</v>
      </c>
      <c r="N3285">
        <v>0.91792839999999998</v>
      </c>
      <c r="O3285">
        <v>12598</v>
      </c>
      <c r="P3285" t="s">
        <v>58</v>
      </c>
      <c r="Q3285" t="s">
        <v>60</v>
      </c>
      <c r="R3285" t="s">
        <v>66</v>
      </c>
    </row>
    <row r="3286" spans="1:18" x14ac:dyDescent="0.25">
      <c r="A3286" t="s">
        <v>43</v>
      </c>
      <c r="B3286" t="s">
        <v>36</v>
      </c>
      <c r="C3286" t="s">
        <v>47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22.838200000000001</v>
      </c>
      <c r="H3286">
        <v>29.353909999999999</v>
      </c>
      <c r="I3286">
        <v>83.187200000000004</v>
      </c>
      <c r="J3286">
        <v>-0.46396959999999998</v>
      </c>
      <c r="K3286">
        <v>3.6596799999999998</v>
      </c>
      <c r="L3286">
        <v>6.5157069999999999</v>
      </c>
      <c r="M3286">
        <v>9.3717349999999993</v>
      </c>
      <c r="N3286">
        <v>13.495380000000001</v>
      </c>
      <c r="O3286">
        <v>12598</v>
      </c>
      <c r="P3286" t="s">
        <v>58</v>
      </c>
      <c r="Q3286" t="s">
        <v>60</v>
      </c>
      <c r="R3286" t="s">
        <v>66</v>
      </c>
    </row>
    <row r="3287" spans="1:18" x14ac:dyDescent="0.25">
      <c r="A3287" t="s">
        <v>30</v>
      </c>
      <c r="B3287" t="s">
        <v>36</v>
      </c>
      <c r="C3287" t="s">
        <v>47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0.35778359999999998</v>
      </c>
      <c r="H3287">
        <v>0.4785818</v>
      </c>
      <c r="I3287">
        <v>83.017099999999999</v>
      </c>
      <c r="J3287">
        <v>-5.8060000000000002E-4</v>
      </c>
      <c r="K3287">
        <v>7.1131E-2</v>
      </c>
      <c r="L3287">
        <v>0.12079819999999999</v>
      </c>
      <c r="M3287">
        <v>0.17046539999999999</v>
      </c>
      <c r="N3287">
        <v>0.242177</v>
      </c>
      <c r="O3287">
        <v>21671</v>
      </c>
      <c r="P3287" t="s">
        <v>58</v>
      </c>
      <c r="Q3287" t="s">
        <v>60</v>
      </c>
    </row>
    <row r="3288" spans="1:18" x14ac:dyDescent="0.25">
      <c r="A3288" t="s">
        <v>28</v>
      </c>
      <c r="B3288" t="s">
        <v>36</v>
      </c>
      <c r="C3288" t="s">
        <v>47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1.52366</v>
      </c>
      <c r="H3288">
        <v>2.0380929999999999</v>
      </c>
      <c r="I3288">
        <v>83.017099999999999</v>
      </c>
      <c r="J3288">
        <v>-2.4724999999999999E-3</v>
      </c>
      <c r="K3288">
        <v>0.30291899999999999</v>
      </c>
      <c r="L3288">
        <v>0.51443220000000001</v>
      </c>
      <c r="M3288">
        <v>0.72594530000000002</v>
      </c>
      <c r="N3288">
        <v>1.0313369999999999</v>
      </c>
      <c r="O3288">
        <v>21671</v>
      </c>
      <c r="P3288" t="s">
        <v>58</v>
      </c>
      <c r="Q3288" t="s">
        <v>60</v>
      </c>
    </row>
    <row r="3289" spans="1:18" x14ac:dyDescent="0.25">
      <c r="A3289" t="s">
        <v>29</v>
      </c>
      <c r="B3289" t="s">
        <v>36</v>
      </c>
      <c r="C3289" t="s">
        <v>47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1.274284</v>
      </c>
      <c r="H3289">
        <v>1.7045189999999999</v>
      </c>
      <c r="I3289">
        <v>83.017099999999999</v>
      </c>
      <c r="J3289">
        <v>-2.0677999999999998E-3</v>
      </c>
      <c r="K3289">
        <v>0.25334040000000002</v>
      </c>
      <c r="L3289">
        <v>0.43023539999999999</v>
      </c>
      <c r="M3289">
        <v>0.60713030000000001</v>
      </c>
      <c r="N3289">
        <v>0.86253860000000004</v>
      </c>
      <c r="O3289">
        <v>21671</v>
      </c>
      <c r="P3289" t="s">
        <v>58</v>
      </c>
      <c r="Q3289" t="s">
        <v>60</v>
      </c>
    </row>
    <row r="3290" spans="1:18" x14ac:dyDescent="0.25">
      <c r="A3290" t="s">
        <v>43</v>
      </c>
      <c r="B3290" t="s">
        <v>36</v>
      </c>
      <c r="C3290" t="s">
        <v>47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33.019240000000003</v>
      </c>
      <c r="H3290">
        <v>44.167499999999997</v>
      </c>
      <c r="I3290">
        <v>83.017099999999999</v>
      </c>
      <c r="J3290">
        <v>-5.3581299999999998E-2</v>
      </c>
      <c r="K3290">
        <v>6.5645569999999998</v>
      </c>
      <c r="L3290">
        <v>11.148260000000001</v>
      </c>
      <c r="M3290">
        <v>15.731960000000001</v>
      </c>
      <c r="N3290">
        <v>22.350100000000001</v>
      </c>
      <c r="O3290">
        <v>21671</v>
      </c>
      <c r="P3290" t="s">
        <v>58</v>
      </c>
      <c r="Q3290" t="s">
        <v>60</v>
      </c>
    </row>
    <row r="3291" spans="1:18" x14ac:dyDescent="0.25">
      <c r="A3291" t="s">
        <v>30</v>
      </c>
      <c r="B3291" t="s">
        <v>36</v>
      </c>
      <c r="C3291" t="s">
        <v>37</v>
      </c>
      <c r="D3291" t="s">
        <v>57</v>
      </c>
      <c r="E3291">
        <v>16</v>
      </c>
      <c r="F3291" t="str">
        <f t="shared" si="51"/>
        <v>Average Per Ton1-in-2August Typical Event Day100% Cycling16</v>
      </c>
      <c r="G3291">
        <v>0.22997090000000001</v>
      </c>
      <c r="H3291">
        <v>0.32324259999999999</v>
      </c>
      <c r="I3291">
        <v>82.498999999999995</v>
      </c>
      <c r="J3291">
        <v>-1.1203400000000001E-2</v>
      </c>
      <c r="K3291">
        <v>5.0521299999999998E-2</v>
      </c>
      <c r="L3291">
        <v>9.3271699999999999E-2</v>
      </c>
      <c r="M3291">
        <v>0.136022</v>
      </c>
      <c r="N3291">
        <v>0.1977468</v>
      </c>
      <c r="O3291">
        <v>9073</v>
      </c>
      <c r="P3291" t="s">
        <v>58</v>
      </c>
      <c r="Q3291" t="s">
        <v>60</v>
      </c>
      <c r="R3291" t="s">
        <v>66</v>
      </c>
    </row>
    <row r="3292" spans="1:18" x14ac:dyDescent="0.25">
      <c r="A3292" t="s">
        <v>28</v>
      </c>
      <c r="B3292" t="s">
        <v>36</v>
      </c>
      <c r="C3292" t="s">
        <v>37</v>
      </c>
      <c r="D3292" t="s">
        <v>57</v>
      </c>
      <c r="E3292">
        <v>16</v>
      </c>
      <c r="F3292" t="str">
        <f t="shared" si="51"/>
        <v>Average Per Premise1-in-2August Typical Event Day100% Cycling16</v>
      </c>
      <c r="G3292">
        <v>1.032659</v>
      </c>
      <c r="H3292">
        <v>1.4514849999999999</v>
      </c>
      <c r="I3292">
        <v>82.498999999999995</v>
      </c>
      <c r="J3292">
        <v>-5.03078E-2</v>
      </c>
      <c r="K3292">
        <v>0.22686029999999999</v>
      </c>
      <c r="L3292">
        <v>0.41882609999999998</v>
      </c>
      <c r="M3292">
        <v>0.61079190000000005</v>
      </c>
      <c r="N3292">
        <v>0.88796010000000003</v>
      </c>
      <c r="O3292">
        <v>9073</v>
      </c>
      <c r="P3292" t="s">
        <v>58</v>
      </c>
      <c r="Q3292" t="s">
        <v>60</v>
      </c>
      <c r="R3292" t="s">
        <v>66</v>
      </c>
    </row>
    <row r="3293" spans="1:18" x14ac:dyDescent="0.25">
      <c r="A3293" t="s">
        <v>29</v>
      </c>
      <c r="B3293" t="s">
        <v>36</v>
      </c>
      <c r="C3293" t="s">
        <v>37</v>
      </c>
      <c r="D3293" t="s">
        <v>57</v>
      </c>
      <c r="E3293">
        <v>16</v>
      </c>
      <c r="F3293" t="str">
        <f t="shared" si="51"/>
        <v>Average Per Device1-in-2August Typical Event Day100% Cycling16</v>
      </c>
      <c r="G3293">
        <v>0.83579979999999998</v>
      </c>
      <c r="H3293">
        <v>1.1747840000000001</v>
      </c>
      <c r="I3293">
        <v>82.498999999999995</v>
      </c>
      <c r="J3293">
        <v>-4.0717499999999997E-2</v>
      </c>
      <c r="K3293">
        <v>0.1836132</v>
      </c>
      <c r="L3293">
        <v>0.3389839</v>
      </c>
      <c r="M3293">
        <v>0.49435459999999998</v>
      </c>
      <c r="N3293">
        <v>0.71868529999999997</v>
      </c>
      <c r="O3293">
        <v>9073</v>
      </c>
      <c r="P3293" t="s">
        <v>58</v>
      </c>
      <c r="Q3293" t="s">
        <v>60</v>
      </c>
      <c r="R3293" t="s">
        <v>66</v>
      </c>
    </row>
    <row r="3294" spans="1:18" x14ac:dyDescent="0.25">
      <c r="A3294" t="s">
        <v>43</v>
      </c>
      <c r="B3294" t="s">
        <v>36</v>
      </c>
      <c r="C3294" t="s">
        <v>37</v>
      </c>
      <c r="D3294" t="s">
        <v>57</v>
      </c>
      <c r="E3294">
        <v>16</v>
      </c>
      <c r="F3294" t="str">
        <f t="shared" si="51"/>
        <v>Aggregate1-in-2August Typical Event Day100% Cycling16</v>
      </c>
      <c r="G3294">
        <v>9.3693150000000003</v>
      </c>
      <c r="H3294">
        <v>13.169320000000001</v>
      </c>
      <c r="I3294">
        <v>82.498999999999995</v>
      </c>
      <c r="J3294">
        <v>-0.45644289999999998</v>
      </c>
      <c r="K3294">
        <v>2.0583040000000001</v>
      </c>
      <c r="L3294">
        <v>3.8000099999999999</v>
      </c>
      <c r="M3294">
        <v>5.5417149999999999</v>
      </c>
      <c r="N3294">
        <v>8.0564619999999998</v>
      </c>
      <c r="O3294">
        <v>9073</v>
      </c>
      <c r="P3294" t="s">
        <v>58</v>
      </c>
      <c r="Q3294" t="s">
        <v>60</v>
      </c>
      <c r="R3294" t="s">
        <v>66</v>
      </c>
    </row>
    <row r="3295" spans="1:18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0.42615789999999998</v>
      </c>
      <c r="H3295">
        <v>0.54450259999999995</v>
      </c>
      <c r="I3295">
        <v>82.976900000000001</v>
      </c>
      <c r="J3295">
        <v>-1.96828E-2</v>
      </c>
      <c r="K3295">
        <v>6.1865000000000003E-2</v>
      </c>
      <c r="L3295">
        <v>0.1183447</v>
      </c>
      <c r="M3295">
        <v>0.17482439999999999</v>
      </c>
      <c r="N3295">
        <v>0.25637219999999999</v>
      </c>
      <c r="O3295">
        <v>12598</v>
      </c>
      <c r="P3295" t="s">
        <v>58</v>
      </c>
      <c r="Q3295" t="s">
        <v>60</v>
      </c>
      <c r="R3295" t="s">
        <v>66</v>
      </c>
    </row>
    <row r="3296" spans="1:18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1.7437020000000001</v>
      </c>
      <c r="H3296">
        <v>2.2279309999999999</v>
      </c>
      <c r="I3296">
        <v>82.976900000000001</v>
      </c>
      <c r="J3296">
        <v>-8.0535599999999999E-2</v>
      </c>
      <c r="K3296">
        <v>0.25313180000000002</v>
      </c>
      <c r="L3296">
        <v>0.48422880000000001</v>
      </c>
      <c r="M3296">
        <v>0.71532580000000001</v>
      </c>
      <c r="N3296">
        <v>1.0489930000000001</v>
      </c>
      <c r="O3296">
        <v>12598</v>
      </c>
      <c r="P3296" t="s">
        <v>58</v>
      </c>
      <c r="Q3296" t="s">
        <v>60</v>
      </c>
      <c r="R3296" t="s">
        <v>66</v>
      </c>
    </row>
    <row r="3297" spans="1:18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1.4941610000000001</v>
      </c>
      <c r="H3297">
        <v>1.909092</v>
      </c>
      <c r="I3297">
        <v>82.976900000000001</v>
      </c>
      <c r="J3297">
        <v>-6.9010199999999994E-2</v>
      </c>
      <c r="K3297">
        <v>0.21690609999999999</v>
      </c>
      <c r="L3297">
        <v>0.41493089999999999</v>
      </c>
      <c r="M3297">
        <v>0.61295569999999999</v>
      </c>
      <c r="N3297">
        <v>0.898872</v>
      </c>
      <c r="O3297">
        <v>12598</v>
      </c>
      <c r="P3297" t="s">
        <v>58</v>
      </c>
      <c r="Q3297" t="s">
        <v>60</v>
      </c>
      <c r="R3297" t="s">
        <v>66</v>
      </c>
    </row>
    <row r="3298" spans="1:18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21.96716</v>
      </c>
      <c r="H3298">
        <v>28.06747</v>
      </c>
      <c r="I3298">
        <v>82.976900000000001</v>
      </c>
      <c r="J3298">
        <v>-1.014588</v>
      </c>
      <c r="K3298">
        <v>3.1889539999999998</v>
      </c>
      <c r="L3298">
        <v>6.1003150000000002</v>
      </c>
      <c r="M3298">
        <v>9.0116739999999993</v>
      </c>
      <c r="N3298">
        <v>13.21522</v>
      </c>
      <c r="O3298">
        <v>12598</v>
      </c>
      <c r="P3298" t="s">
        <v>58</v>
      </c>
      <c r="Q3298" t="s">
        <v>60</v>
      </c>
      <c r="R3298" t="s">
        <v>66</v>
      </c>
    </row>
    <row r="3299" spans="1:18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0.3440144</v>
      </c>
      <c r="H3299">
        <v>0.45186100000000001</v>
      </c>
      <c r="I3299">
        <v>82.776799999999994</v>
      </c>
      <c r="J3299">
        <v>-1.6132500000000001E-2</v>
      </c>
      <c r="K3299">
        <v>5.7115399999999997E-2</v>
      </c>
      <c r="L3299">
        <v>0.1078466</v>
      </c>
      <c r="M3299">
        <v>0.15857789999999999</v>
      </c>
      <c r="N3299">
        <v>0.2318257</v>
      </c>
      <c r="O3299">
        <v>21671</v>
      </c>
      <c r="P3299" t="s">
        <v>58</v>
      </c>
      <c r="Q3299" t="s">
        <v>60</v>
      </c>
    </row>
    <row r="3300" spans="1:18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1.465022</v>
      </c>
      <c r="H3300">
        <v>1.924299</v>
      </c>
      <c r="I3300">
        <v>82.776799999999994</v>
      </c>
      <c r="J3300">
        <v>-6.8701899999999996E-2</v>
      </c>
      <c r="K3300">
        <v>0.243232</v>
      </c>
      <c r="L3300">
        <v>0.45927649999999998</v>
      </c>
      <c r="M3300">
        <v>0.67532099999999995</v>
      </c>
      <c r="N3300">
        <v>0.98725490000000005</v>
      </c>
      <c r="O3300">
        <v>21671</v>
      </c>
      <c r="P3300" t="s">
        <v>58</v>
      </c>
      <c r="Q3300" t="s">
        <v>60</v>
      </c>
    </row>
    <row r="3301" spans="1:18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1.2252430000000001</v>
      </c>
      <c r="H3301">
        <v>1.6093500000000001</v>
      </c>
      <c r="I3301">
        <v>82.776799999999994</v>
      </c>
      <c r="J3301">
        <v>-5.7457500000000002E-2</v>
      </c>
      <c r="K3301">
        <v>0.2034224</v>
      </c>
      <c r="L3301">
        <v>0.38410699999999998</v>
      </c>
      <c r="M3301">
        <v>0.56479159999999995</v>
      </c>
      <c r="N3301">
        <v>0.8256715</v>
      </c>
      <c r="O3301">
        <v>21671</v>
      </c>
      <c r="P3301" t="s">
        <v>58</v>
      </c>
      <c r="Q3301" t="s">
        <v>60</v>
      </c>
    </row>
    <row r="3302" spans="1:18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31.7485</v>
      </c>
      <c r="H3302">
        <v>41.701479999999997</v>
      </c>
      <c r="I3302">
        <v>82.776799999999994</v>
      </c>
      <c r="J3302">
        <v>-1.488839</v>
      </c>
      <c r="K3302">
        <v>5.2710809999999997</v>
      </c>
      <c r="L3302">
        <v>9.9529809999999994</v>
      </c>
      <c r="M3302">
        <v>14.634880000000001</v>
      </c>
      <c r="N3302">
        <v>21.3948</v>
      </c>
      <c r="O3302">
        <v>21671</v>
      </c>
      <c r="P3302" t="s">
        <v>58</v>
      </c>
      <c r="Q3302" t="s">
        <v>60</v>
      </c>
    </row>
    <row r="3303" spans="1:18" x14ac:dyDescent="0.25">
      <c r="A3303" t="s">
        <v>30</v>
      </c>
      <c r="B3303" t="s">
        <v>36</v>
      </c>
      <c r="C3303" t="s">
        <v>48</v>
      </c>
      <c r="D3303" t="s">
        <v>57</v>
      </c>
      <c r="E3303">
        <v>16</v>
      </c>
      <c r="F3303" t="str">
        <f t="shared" si="51"/>
        <v>Average Per Ton1-in-2July Monthly System Peak Day100% Cycling16</v>
      </c>
      <c r="G3303">
        <v>0.2287691</v>
      </c>
      <c r="H3303">
        <v>0.31952320000000001</v>
      </c>
      <c r="I3303">
        <v>80.775300000000001</v>
      </c>
      <c r="J3303">
        <v>-1.41026E-2</v>
      </c>
      <c r="K3303">
        <v>4.7847599999999997E-2</v>
      </c>
      <c r="L3303">
        <v>9.0754100000000004E-2</v>
      </c>
      <c r="M3303">
        <v>0.13366059999999999</v>
      </c>
      <c r="N3303">
        <v>0.1956107</v>
      </c>
      <c r="O3303">
        <v>9073</v>
      </c>
      <c r="P3303" t="s">
        <v>58</v>
      </c>
      <c r="Q3303" t="s">
        <v>60</v>
      </c>
      <c r="R3303" t="s">
        <v>67</v>
      </c>
    </row>
    <row r="3304" spans="1:18" x14ac:dyDescent="0.25">
      <c r="A3304" t="s">
        <v>28</v>
      </c>
      <c r="B3304" t="s">
        <v>36</v>
      </c>
      <c r="C3304" t="s">
        <v>48</v>
      </c>
      <c r="D3304" t="s">
        <v>57</v>
      </c>
      <c r="E3304">
        <v>16</v>
      </c>
      <c r="F3304" t="str">
        <f t="shared" si="51"/>
        <v>Average Per Premise1-in-2July Monthly System Peak Day100% Cycling16</v>
      </c>
      <c r="G3304">
        <v>1.0272619999999999</v>
      </c>
      <c r="H3304">
        <v>1.4347829999999999</v>
      </c>
      <c r="I3304">
        <v>80.775300000000001</v>
      </c>
      <c r="J3304">
        <v>-6.3326199999999999E-2</v>
      </c>
      <c r="K3304">
        <v>0.2148542</v>
      </c>
      <c r="L3304">
        <v>0.40752110000000002</v>
      </c>
      <c r="M3304">
        <v>0.60018800000000005</v>
      </c>
      <c r="N3304">
        <v>0.87836840000000005</v>
      </c>
      <c r="O3304">
        <v>9073</v>
      </c>
      <c r="P3304" t="s">
        <v>58</v>
      </c>
      <c r="Q3304" t="s">
        <v>60</v>
      </c>
      <c r="R3304" t="s">
        <v>67</v>
      </c>
    </row>
    <row r="3305" spans="1:18" x14ac:dyDescent="0.25">
      <c r="A3305" t="s">
        <v>29</v>
      </c>
      <c r="B3305" t="s">
        <v>36</v>
      </c>
      <c r="C3305" t="s">
        <v>48</v>
      </c>
      <c r="D3305" t="s">
        <v>57</v>
      </c>
      <c r="E3305">
        <v>16</v>
      </c>
      <c r="F3305" t="str">
        <f t="shared" si="51"/>
        <v>Average Per Device1-in-2July Monthly System Peak Day100% Cycling16</v>
      </c>
      <c r="G3305">
        <v>0.8314319</v>
      </c>
      <c r="H3305">
        <v>1.1612659999999999</v>
      </c>
      <c r="I3305">
        <v>80.775300000000001</v>
      </c>
      <c r="J3305">
        <v>-5.1254099999999997E-2</v>
      </c>
      <c r="K3305">
        <v>0.17389579999999999</v>
      </c>
      <c r="L3305">
        <v>0.32983400000000002</v>
      </c>
      <c r="M3305">
        <v>0.48577209999999998</v>
      </c>
      <c r="N3305">
        <v>0.7109221</v>
      </c>
      <c r="O3305">
        <v>9073</v>
      </c>
      <c r="P3305" t="s">
        <v>58</v>
      </c>
      <c r="Q3305" t="s">
        <v>60</v>
      </c>
      <c r="R3305" t="s">
        <v>67</v>
      </c>
    </row>
    <row r="3306" spans="1:18" x14ac:dyDescent="0.25">
      <c r="A3306" t="s">
        <v>43</v>
      </c>
      <c r="B3306" t="s">
        <v>36</v>
      </c>
      <c r="C3306" t="s">
        <v>48</v>
      </c>
      <c r="D3306" t="s">
        <v>57</v>
      </c>
      <c r="E3306">
        <v>16</v>
      </c>
      <c r="F3306" t="str">
        <f t="shared" si="51"/>
        <v>Aggregate1-in-2July Monthly System Peak Day100% Cycling16</v>
      </c>
      <c r="G3306">
        <v>9.3203519999999997</v>
      </c>
      <c r="H3306">
        <v>13.01779</v>
      </c>
      <c r="I3306">
        <v>80.775300000000001</v>
      </c>
      <c r="J3306">
        <v>-0.57455880000000004</v>
      </c>
      <c r="K3306">
        <v>1.9493720000000001</v>
      </c>
      <c r="L3306">
        <v>3.6974390000000001</v>
      </c>
      <c r="M3306">
        <v>5.4455049999999998</v>
      </c>
      <c r="N3306">
        <v>7.969436</v>
      </c>
      <c r="O3306">
        <v>9073</v>
      </c>
      <c r="P3306" t="s">
        <v>58</v>
      </c>
      <c r="Q3306" t="s">
        <v>60</v>
      </c>
      <c r="R3306" t="s">
        <v>67</v>
      </c>
    </row>
    <row r="3307" spans="1:18" x14ac:dyDescent="0.25">
      <c r="A3307" t="s">
        <v>30</v>
      </c>
      <c r="B3307" t="s">
        <v>36</v>
      </c>
      <c r="C3307" t="s">
        <v>48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0.4247881</v>
      </c>
      <c r="H3307">
        <v>0.54247959999999995</v>
      </c>
      <c r="I3307">
        <v>81.258700000000005</v>
      </c>
      <c r="J3307">
        <v>-2.05843E-2</v>
      </c>
      <c r="K3307">
        <v>6.1110100000000001E-2</v>
      </c>
      <c r="L3307">
        <v>0.1176915</v>
      </c>
      <c r="M3307">
        <v>0.17427280000000001</v>
      </c>
      <c r="N3307">
        <v>0.25596720000000001</v>
      </c>
      <c r="O3307">
        <v>12598</v>
      </c>
      <c r="P3307" t="s">
        <v>58</v>
      </c>
      <c r="Q3307" t="s">
        <v>60</v>
      </c>
      <c r="R3307" t="s">
        <v>67</v>
      </c>
    </row>
    <row r="3308" spans="1:18" x14ac:dyDescent="0.25">
      <c r="A3308" t="s">
        <v>28</v>
      </c>
      <c r="B3308" t="s">
        <v>36</v>
      </c>
      <c r="C3308" t="s">
        <v>48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1.7380979999999999</v>
      </c>
      <c r="H3308">
        <v>2.2196539999999998</v>
      </c>
      <c r="I3308">
        <v>81.258700000000005</v>
      </c>
      <c r="J3308">
        <v>-8.4224499999999994E-2</v>
      </c>
      <c r="K3308">
        <v>0.25004320000000002</v>
      </c>
      <c r="L3308">
        <v>0.48155599999999998</v>
      </c>
      <c r="M3308">
        <v>0.7130687</v>
      </c>
      <c r="N3308">
        <v>1.047336</v>
      </c>
      <c r="O3308">
        <v>12598</v>
      </c>
      <c r="P3308" t="s">
        <v>58</v>
      </c>
      <c r="Q3308" t="s">
        <v>60</v>
      </c>
      <c r="R3308" t="s">
        <v>67</v>
      </c>
    </row>
    <row r="3309" spans="1:18" x14ac:dyDescent="0.25">
      <c r="A3309" t="s">
        <v>29</v>
      </c>
      <c r="B3309" t="s">
        <v>36</v>
      </c>
      <c r="C3309" t="s">
        <v>48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1.4893590000000001</v>
      </c>
      <c r="H3309">
        <v>1.901999</v>
      </c>
      <c r="I3309">
        <v>81.258700000000005</v>
      </c>
      <c r="J3309">
        <v>-7.2171100000000002E-2</v>
      </c>
      <c r="K3309">
        <v>0.21425959999999999</v>
      </c>
      <c r="L3309">
        <v>0.41264060000000002</v>
      </c>
      <c r="M3309">
        <v>0.61102160000000005</v>
      </c>
      <c r="N3309">
        <v>0.89745220000000003</v>
      </c>
      <c r="O3309">
        <v>12598</v>
      </c>
      <c r="P3309" t="s">
        <v>58</v>
      </c>
      <c r="Q3309" t="s">
        <v>60</v>
      </c>
      <c r="R3309" t="s">
        <v>67</v>
      </c>
    </row>
    <row r="3310" spans="1:18" x14ac:dyDescent="0.25">
      <c r="A3310" t="s">
        <v>43</v>
      </c>
      <c r="B3310" t="s">
        <v>36</v>
      </c>
      <c r="C3310" t="s">
        <v>48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21.896550000000001</v>
      </c>
      <c r="H3310">
        <v>27.963200000000001</v>
      </c>
      <c r="I3310">
        <v>81.258700000000005</v>
      </c>
      <c r="J3310">
        <v>-1.0610599999999999</v>
      </c>
      <c r="K3310">
        <v>3.1500439999999998</v>
      </c>
      <c r="L3310">
        <v>6.0666419999999999</v>
      </c>
      <c r="M3310">
        <v>8.9832400000000003</v>
      </c>
      <c r="N3310">
        <v>13.19434</v>
      </c>
      <c r="O3310">
        <v>12598</v>
      </c>
      <c r="P3310" t="s">
        <v>58</v>
      </c>
      <c r="Q3310" t="s">
        <v>60</v>
      </c>
      <c r="R3310" t="s">
        <v>67</v>
      </c>
    </row>
    <row r="3311" spans="1:18" x14ac:dyDescent="0.25">
      <c r="A3311" t="s">
        <v>30</v>
      </c>
      <c r="B3311" t="s">
        <v>36</v>
      </c>
      <c r="C3311" t="s">
        <v>48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0.34271499999999999</v>
      </c>
      <c r="H3311">
        <v>0.44912780000000002</v>
      </c>
      <c r="I3311">
        <v>81.056299999999993</v>
      </c>
      <c r="J3311">
        <v>-1.7870400000000002E-2</v>
      </c>
      <c r="K3311">
        <v>5.5557099999999998E-2</v>
      </c>
      <c r="L3311">
        <v>0.1064128</v>
      </c>
      <c r="M3311">
        <v>0.1572684</v>
      </c>
      <c r="N3311">
        <v>0.23069600000000001</v>
      </c>
      <c r="O3311">
        <v>21671</v>
      </c>
      <c r="P3311" t="s">
        <v>58</v>
      </c>
      <c r="Q3311" t="s">
        <v>60</v>
      </c>
    </row>
    <row r="3312" spans="1:18" x14ac:dyDescent="0.25">
      <c r="A3312" t="s">
        <v>28</v>
      </c>
      <c r="B3312" t="s">
        <v>36</v>
      </c>
      <c r="C3312" t="s">
        <v>48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1.459489</v>
      </c>
      <c r="H3312">
        <v>1.9126590000000001</v>
      </c>
      <c r="I3312">
        <v>81.056299999999993</v>
      </c>
      <c r="J3312">
        <v>-7.6103199999999996E-2</v>
      </c>
      <c r="K3312">
        <v>0.2365959</v>
      </c>
      <c r="L3312">
        <v>0.45317030000000003</v>
      </c>
      <c r="M3312">
        <v>0.66974469999999997</v>
      </c>
      <c r="N3312">
        <v>0.98244379999999998</v>
      </c>
      <c r="O3312">
        <v>21671</v>
      </c>
      <c r="P3312" t="s">
        <v>58</v>
      </c>
      <c r="Q3312" t="s">
        <v>60</v>
      </c>
    </row>
    <row r="3313" spans="1:18" x14ac:dyDescent="0.25">
      <c r="A3313" t="s">
        <v>29</v>
      </c>
      <c r="B3313" t="s">
        <v>36</v>
      </c>
      <c r="C3313" t="s">
        <v>48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1.220615</v>
      </c>
      <c r="H3313">
        <v>1.599615</v>
      </c>
      <c r="I3313">
        <v>81.056299999999993</v>
      </c>
      <c r="J3313">
        <v>-6.3647400000000007E-2</v>
      </c>
      <c r="K3313">
        <v>0.1978724</v>
      </c>
      <c r="L3313">
        <v>0.37900020000000001</v>
      </c>
      <c r="M3313">
        <v>0.56012799999999996</v>
      </c>
      <c r="N3313">
        <v>0.82164780000000004</v>
      </c>
      <c r="O3313">
        <v>21671</v>
      </c>
      <c r="P3313" t="s">
        <v>58</v>
      </c>
      <c r="Q3313" t="s">
        <v>60</v>
      </c>
    </row>
    <row r="3314" spans="1:18" x14ac:dyDescent="0.25">
      <c r="A3314" t="s">
        <v>43</v>
      </c>
      <c r="B3314" t="s">
        <v>36</v>
      </c>
      <c r="C3314" t="s">
        <v>48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31.628579999999999</v>
      </c>
      <c r="H3314">
        <v>41.449240000000003</v>
      </c>
      <c r="I3314">
        <v>81.056299999999993</v>
      </c>
      <c r="J3314">
        <v>-1.649232</v>
      </c>
      <c r="K3314">
        <v>5.1272700000000002</v>
      </c>
      <c r="L3314">
        <v>9.8206539999999993</v>
      </c>
      <c r="M3314">
        <v>14.51404</v>
      </c>
      <c r="N3314">
        <v>21.29054</v>
      </c>
      <c r="O3314">
        <v>21671</v>
      </c>
      <c r="P3314" t="s">
        <v>58</v>
      </c>
      <c r="Q3314" t="s">
        <v>60</v>
      </c>
    </row>
    <row r="3315" spans="1:18" x14ac:dyDescent="0.25">
      <c r="A3315" t="s">
        <v>30</v>
      </c>
      <c r="B3315" t="s">
        <v>36</v>
      </c>
      <c r="C3315" t="s">
        <v>49</v>
      </c>
      <c r="D3315" t="s">
        <v>57</v>
      </c>
      <c r="E3315">
        <v>16</v>
      </c>
      <c r="F3315" t="str">
        <f t="shared" si="51"/>
        <v>Average Per Ton1-in-2June Monthly System Peak Day100% Cycling16</v>
      </c>
      <c r="G3315">
        <v>0.2079598</v>
      </c>
      <c r="H3315">
        <v>0.25512109999999999</v>
      </c>
      <c r="I3315">
        <v>77.721599999999995</v>
      </c>
      <c r="J3315">
        <v>-6.6057699999999997E-2</v>
      </c>
      <c r="K3315">
        <v>8.3299999999999997E-4</v>
      </c>
      <c r="L3315">
        <v>4.7161300000000003E-2</v>
      </c>
      <c r="M3315">
        <v>9.3489699999999995E-2</v>
      </c>
      <c r="N3315">
        <v>0.16038040000000001</v>
      </c>
      <c r="O3315">
        <v>9073</v>
      </c>
      <c r="P3315" t="s">
        <v>58</v>
      </c>
      <c r="Q3315" t="s">
        <v>60</v>
      </c>
      <c r="R3315" t="s">
        <v>68</v>
      </c>
    </row>
    <row r="3316" spans="1:18" x14ac:dyDescent="0.25">
      <c r="A3316" t="s">
        <v>28</v>
      </c>
      <c r="B3316" t="s">
        <v>36</v>
      </c>
      <c r="C3316" t="s">
        <v>49</v>
      </c>
      <c r="D3316" t="s">
        <v>57</v>
      </c>
      <c r="E3316">
        <v>16</v>
      </c>
      <c r="F3316" t="str">
        <f t="shared" si="51"/>
        <v>Average Per Premise1-in-2June Monthly System Peak Day100% Cycling16</v>
      </c>
      <c r="G3316">
        <v>0.93382030000000005</v>
      </c>
      <c r="H3316">
        <v>1.1455930000000001</v>
      </c>
      <c r="I3316">
        <v>77.721599999999995</v>
      </c>
      <c r="J3316">
        <v>-0.29662490000000002</v>
      </c>
      <c r="K3316">
        <v>3.7406000000000002E-3</v>
      </c>
      <c r="L3316">
        <v>0.21177280000000001</v>
      </c>
      <c r="M3316">
        <v>0.41980509999999999</v>
      </c>
      <c r="N3316">
        <v>0.72017059999999999</v>
      </c>
      <c r="O3316">
        <v>9073</v>
      </c>
      <c r="P3316" t="s">
        <v>58</v>
      </c>
      <c r="Q3316" t="s">
        <v>60</v>
      </c>
      <c r="R3316" t="s">
        <v>68</v>
      </c>
    </row>
    <row r="3317" spans="1:18" x14ac:dyDescent="0.25">
      <c r="A3317" t="s">
        <v>29</v>
      </c>
      <c r="B3317" t="s">
        <v>36</v>
      </c>
      <c r="C3317" t="s">
        <v>49</v>
      </c>
      <c r="D3317" t="s">
        <v>57</v>
      </c>
      <c r="E3317">
        <v>16</v>
      </c>
      <c r="F3317" t="str">
        <f t="shared" si="51"/>
        <v>Average Per Device1-in-2June Monthly System Peak Day100% Cycling16</v>
      </c>
      <c r="G3317">
        <v>0.755803</v>
      </c>
      <c r="H3317">
        <v>0.92720480000000005</v>
      </c>
      <c r="I3317">
        <v>77.721599999999995</v>
      </c>
      <c r="J3317">
        <v>-0.24007829999999999</v>
      </c>
      <c r="K3317">
        <v>3.0274999999999998E-3</v>
      </c>
      <c r="L3317">
        <v>0.17140179999999999</v>
      </c>
      <c r="M3317">
        <v>0.33977619999999997</v>
      </c>
      <c r="N3317">
        <v>0.58288209999999996</v>
      </c>
      <c r="O3317">
        <v>9073</v>
      </c>
      <c r="P3317" t="s">
        <v>58</v>
      </c>
      <c r="Q3317" t="s">
        <v>60</v>
      </c>
      <c r="R3317" t="s">
        <v>68</v>
      </c>
    </row>
    <row r="3318" spans="1:18" x14ac:dyDescent="0.25">
      <c r="A3318" t="s">
        <v>43</v>
      </c>
      <c r="B3318" t="s">
        <v>36</v>
      </c>
      <c r="C3318" t="s">
        <v>49</v>
      </c>
      <c r="D3318" t="s">
        <v>57</v>
      </c>
      <c r="E3318">
        <v>16</v>
      </c>
      <c r="F3318" t="str">
        <f t="shared" si="51"/>
        <v>Aggregate1-in-2June Monthly System Peak Day100% Cycling16</v>
      </c>
      <c r="G3318">
        <v>8.4725520000000003</v>
      </c>
      <c r="H3318">
        <v>10.393969999999999</v>
      </c>
      <c r="I3318">
        <v>77.721599999999995</v>
      </c>
      <c r="J3318">
        <v>-2.6912780000000001</v>
      </c>
      <c r="K3318">
        <v>3.3938099999999999E-2</v>
      </c>
      <c r="L3318">
        <v>1.9214150000000001</v>
      </c>
      <c r="M3318">
        <v>3.808891</v>
      </c>
      <c r="N3318">
        <v>6.5341079999999998</v>
      </c>
      <c r="O3318">
        <v>9073</v>
      </c>
      <c r="P3318" t="s">
        <v>58</v>
      </c>
      <c r="Q3318" t="s">
        <v>60</v>
      </c>
      <c r="R3318" t="s">
        <v>68</v>
      </c>
    </row>
    <row r="3319" spans="1:18" x14ac:dyDescent="0.25">
      <c r="A3319" t="s">
        <v>30</v>
      </c>
      <c r="B3319" t="s">
        <v>36</v>
      </c>
      <c r="C3319" t="s">
        <v>49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0.38334970000000002</v>
      </c>
      <c r="H3319">
        <v>0.48127959999999997</v>
      </c>
      <c r="I3319">
        <v>78.231700000000004</v>
      </c>
      <c r="J3319">
        <v>-5.0183499999999999E-2</v>
      </c>
      <c r="K3319">
        <v>3.7323099999999998E-2</v>
      </c>
      <c r="L3319">
        <v>9.79299E-2</v>
      </c>
      <c r="M3319">
        <v>0.1585367</v>
      </c>
      <c r="N3319">
        <v>0.24604329999999999</v>
      </c>
      <c r="O3319">
        <v>12598</v>
      </c>
      <c r="P3319" t="s">
        <v>58</v>
      </c>
      <c r="Q3319" t="s">
        <v>60</v>
      </c>
      <c r="R3319" t="s">
        <v>68</v>
      </c>
    </row>
    <row r="3320" spans="1:18" x14ac:dyDescent="0.25">
      <c r="A3320" t="s">
        <v>28</v>
      </c>
      <c r="B3320" t="s">
        <v>36</v>
      </c>
      <c r="C3320" t="s">
        <v>49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1.5685450000000001</v>
      </c>
      <c r="H3320">
        <v>1.9692430000000001</v>
      </c>
      <c r="I3320">
        <v>78.231700000000004</v>
      </c>
      <c r="J3320">
        <v>-0.20533470000000001</v>
      </c>
      <c r="K3320">
        <v>0.1527143</v>
      </c>
      <c r="L3320">
        <v>0.400698</v>
      </c>
      <c r="M3320">
        <v>0.64868170000000003</v>
      </c>
      <c r="N3320">
        <v>1.006731</v>
      </c>
      <c r="O3320">
        <v>12598</v>
      </c>
      <c r="P3320" t="s">
        <v>58</v>
      </c>
      <c r="Q3320" t="s">
        <v>60</v>
      </c>
      <c r="R3320" t="s">
        <v>68</v>
      </c>
    </row>
    <row r="3321" spans="1:18" x14ac:dyDescent="0.25">
      <c r="A3321" t="s">
        <v>29</v>
      </c>
      <c r="B3321" t="s">
        <v>36</v>
      </c>
      <c r="C3321" t="s">
        <v>49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1.344071</v>
      </c>
      <c r="H3321">
        <v>1.687425</v>
      </c>
      <c r="I3321">
        <v>78.231700000000004</v>
      </c>
      <c r="J3321">
        <v>-0.1759493</v>
      </c>
      <c r="K3321">
        <v>0.13085939999999999</v>
      </c>
      <c r="L3321">
        <v>0.3433542</v>
      </c>
      <c r="M3321">
        <v>0.55584900000000004</v>
      </c>
      <c r="N3321">
        <v>0.86265760000000002</v>
      </c>
      <c r="O3321">
        <v>12598</v>
      </c>
      <c r="P3321" t="s">
        <v>58</v>
      </c>
      <c r="Q3321" t="s">
        <v>60</v>
      </c>
      <c r="R3321" t="s">
        <v>68</v>
      </c>
    </row>
    <row r="3322" spans="1:18" x14ac:dyDescent="0.25">
      <c r="A3322" t="s">
        <v>43</v>
      </c>
      <c r="B3322" t="s">
        <v>36</v>
      </c>
      <c r="C3322" t="s">
        <v>49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19.760529999999999</v>
      </c>
      <c r="H3322">
        <v>24.808520000000001</v>
      </c>
      <c r="I3322">
        <v>78.231700000000004</v>
      </c>
      <c r="J3322">
        <v>-2.5868069999999999</v>
      </c>
      <c r="K3322">
        <v>1.9238949999999999</v>
      </c>
      <c r="L3322">
        <v>5.047993</v>
      </c>
      <c r="M3322">
        <v>8.1720919999999992</v>
      </c>
      <c r="N3322">
        <v>12.682790000000001</v>
      </c>
      <c r="O3322">
        <v>12598</v>
      </c>
      <c r="P3322" t="s">
        <v>58</v>
      </c>
      <c r="Q3322" t="s">
        <v>60</v>
      </c>
      <c r="R3322" t="s">
        <v>68</v>
      </c>
    </row>
    <row r="3323" spans="1:18" x14ac:dyDescent="0.25">
      <c r="A3323" t="s">
        <v>30</v>
      </c>
      <c r="B3323" t="s">
        <v>36</v>
      </c>
      <c r="C3323" t="s">
        <v>49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0.30991390000000002</v>
      </c>
      <c r="H3323">
        <v>0.38658700000000001</v>
      </c>
      <c r="I3323">
        <v>78.018100000000004</v>
      </c>
      <c r="J3323">
        <v>-5.6829999999999999E-2</v>
      </c>
      <c r="K3323">
        <v>2.20447E-2</v>
      </c>
      <c r="L3323">
        <v>7.6673099999999994E-2</v>
      </c>
      <c r="M3323">
        <v>0.13130149999999999</v>
      </c>
      <c r="N3323">
        <v>0.21017620000000001</v>
      </c>
      <c r="O3323">
        <v>21671</v>
      </c>
      <c r="P3323" t="s">
        <v>58</v>
      </c>
      <c r="Q3323" t="s">
        <v>60</v>
      </c>
    </row>
    <row r="3324" spans="1:18" x14ac:dyDescent="0.25">
      <c r="A3324" t="s">
        <v>28</v>
      </c>
      <c r="B3324" t="s">
        <v>36</v>
      </c>
      <c r="C3324" t="s">
        <v>49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1.3198019999999999</v>
      </c>
      <c r="H3324">
        <v>1.646323</v>
      </c>
      <c r="I3324">
        <v>78.018100000000004</v>
      </c>
      <c r="J3324">
        <v>-0.2420168</v>
      </c>
      <c r="K3324">
        <v>9.3879799999999999E-2</v>
      </c>
      <c r="L3324">
        <v>0.3265207</v>
      </c>
      <c r="M3324">
        <v>0.55916169999999998</v>
      </c>
      <c r="N3324">
        <v>0.89505820000000003</v>
      </c>
      <c r="O3324">
        <v>21671</v>
      </c>
      <c r="P3324" t="s">
        <v>58</v>
      </c>
      <c r="Q3324" t="s">
        <v>60</v>
      </c>
    </row>
    <row r="3325" spans="1:18" x14ac:dyDescent="0.25">
      <c r="A3325" t="s">
        <v>29</v>
      </c>
      <c r="B3325" t="s">
        <v>36</v>
      </c>
      <c r="C3325" t="s">
        <v>49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1.103791</v>
      </c>
      <c r="H3325">
        <v>1.37687</v>
      </c>
      <c r="I3325">
        <v>78.018100000000004</v>
      </c>
      <c r="J3325">
        <v>-0.202406</v>
      </c>
      <c r="K3325">
        <v>7.8514500000000001E-2</v>
      </c>
      <c r="L3325">
        <v>0.27307930000000002</v>
      </c>
      <c r="M3325">
        <v>0.46764410000000001</v>
      </c>
      <c r="N3325">
        <v>0.74856460000000002</v>
      </c>
      <c r="O3325">
        <v>21671</v>
      </c>
      <c r="P3325" t="s">
        <v>58</v>
      </c>
      <c r="Q3325" t="s">
        <v>60</v>
      </c>
    </row>
    <row r="3326" spans="1:18" x14ac:dyDescent="0.25">
      <c r="A3326" t="s">
        <v>43</v>
      </c>
      <c r="B3326" t="s">
        <v>36</v>
      </c>
      <c r="C3326" t="s">
        <v>49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28.601430000000001</v>
      </c>
      <c r="H3326">
        <v>35.677460000000004</v>
      </c>
      <c r="I3326">
        <v>78.018100000000004</v>
      </c>
      <c r="J3326">
        <v>-5.244745</v>
      </c>
      <c r="K3326">
        <v>2.0344690000000001</v>
      </c>
      <c r="L3326">
        <v>7.0760310000000004</v>
      </c>
      <c r="M3326">
        <v>12.11759</v>
      </c>
      <c r="N3326">
        <v>19.396809999999999</v>
      </c>
      <c r="O3326">
        <v>21671</v>
      </c>
      <c r="P3326" t="s">
        <v>58</v>
      </c>
      <c r="Q3326" t="s">
        <v>60</v>
      </c>
    </row>
    <row r="3327" spans="1:18" x14ac:dyDescent="0.25">
      <c r="A3327" t="s">
        <v>30</v>
      </c>
      <c r="B3327" t="s">
        <v>36</v>
      </c>
      <c r="C3327" t="s">
        <v>50</v>
      </c>
      <c r="D3327" t="s">
        <v>57</v>
      </c>
      <c r="E3327">
        <v>16</v>
      </c>
      <c r="F3327" t="str">
        <f t="shared" si="51"/>
        <v>Average Per Ton1-in-2May Monthly System Peak Day100% Cycling16</v>
      </c>
      <c r="G3327">
        <v>0.20824570000000001</v>
      </c>
      <c r="H3327">
        <v>0.25600600000000001</v>
      </c>
      <c r="I3327">
        <v>76.818299999999994</v>
      </c>
      <c r="J3327">
        <v>-6.5323099999999995E-2</v>
      </c>
      <c r="K3327">
        <v>1.4875000000000001E-3</v>
      </c>
      <c r="L3327">
        <v>4.7760299999999999E-2</v>
      </c>
      <c r="M3327">
        <v>9.4033199999999997E-2</v>
      </c>
      <c r="N3327">
        <v>0.16084380000000001</v>
      </c>
      <c r="O3327">
        <v>9073</v>
      </c>
      <c r="P3327" t="s">
        <v>58</v>
      </c>
      <c r="Q3327" t="s">
        <v>60</v>
      </c>
      <c r="R3327" t="s">
        <v>69</v>
      </c>
    </row>
    <row r="3328" spans="1:18" x14ac:dyDescent="0.25">
      <c r="A3328" t="s">
        <v>28</v>
      </c>
      <c r="B3328" t="s">
        <v>36</v>
      </c>
      <c r="C3328" t="s">
        <v>50</v>
      </c>
      <c r="D3328" t="s">
        <v>57</v>
      </c>
      <c r="E3328">
        <v>16</v>
      </c>
      <c r="F3328" t="str">
        <f t="shared" si="51"/>
        <v>Average Per Premise1-in-2May Monthly System Peak Day100% Cycling16</v>
      </c>
      <c r="G3328">
        <v>0.93510420000000005</v>
      </c>
      <c r="H3328">
        <v>1.149567</v>
      </c>
      <c r="I3328">
        <v>76.818299999999994</v>
      </c>
      <c r="J3328">
        <v>-0.29332599999999998</v>
      </c>
      <c r="K3328">
        <v>6.6795999999999999E-3</v>
      </c>
      <c r="L3328">
        <v>0.2144625</v>
      </c>
      <c r="M3328">
        <v>0.4222455</v>
      </c>
      <c r="N3328">
        <v>0.72225110000000003</v>
      </c>
      <c r="O3328">
        <v>9073</v>
      </c>
      <c r="P3328" t="s">
        <v>58</v>
      </c>
      <c r="Q3328" t="s">
        <v>60</v>
      </c>
      <c r="R3328" t="s">
        <v>69</v>
      </c>
    </row>
    <row r="3329" spans="1:18" x14ac:dyDescent="0.25">
      <c r="A3329" t="s">
        <v>29</v>
      </c>
      <c r="B3329" t="s">
        <v>36</v>
      </c>
      <c r="C3329" t="s">
        <v>50</v>
      </c>
      <c r="D3329" t="s">
        <v>57</v>
      </c>
      <c r="E3329">
        <v>16</v>
      </c>
      <c r="F3329" t="str">
        <f t="shared" si="51"/>
        <v>Average Per Device1-in-2May Monthly System Peak Day100% Cycling16</v>
      </c>
      <c r="G3329">
        <v>0.75684220000000002</v>
      </c>
      <c r="H3329">
        <v>0.9304209</v>
      </c>
      <c r="I3329">
        <v>76.818299999999994</v>
      </c>
      <c r="J3329">
        <v>-0.23740829999999999</v>
      </c>
      <c r="K3329">
        <v>5.4061999999999999E-3</v>
      </c>
      <c r="L3329">
        <v>0.17357880000000001</v>
      </c>
      <c r="M3329">
        <v>0.34175139999999998</v>
      </c>
      <c r="N3329">
        <v>0.58456589999999997</v>
      </c>
      <c r="O3329">
        <v>9073</v>
      </c>
      <c r="P3329" t="s">
        <v>58</v>
      </c>
      <c r="Q3329" t="s">
        <v>60</v>
      </c>
      <c r="R3329" t="s">
        <v>69</v>
      </c>
    </row>
    <row r="3330" spans="1:18" x14ac:dyDescent="0.25">
      <c r="A3330" t="s">
        <v>43</v>
      </c>
      <c r="B3330" t="s">
        <v>36</v>
      </c>
      <c r="C3330" t="s">
        <v>50</v>
      </c>
      <c r="D3330" t="s">
        <v>57</v>
      </c>
      <c r="E3330">
        <v>16</v>
      </c>
      <c r="F3330" t="str">
        <f t="shared" si="51"/>
        <v>Aggregate1-in-2May Monthly System Peak Day100% Cycling16</v>
      </c>
      <c r="G3330">
        <v>8.4841999999999995</v>
      </c>
      <c r="H3330">
        <v>10.430020000000001</v>
      </c>
      <c r="I3330">
        <v>76.818299999999994</v>
      </c>
      <c r="J3330">
        <v>-2.6613470000000001</v>
      </c>
      <c r="K3330">
        <v>6.0603799999999999E-2</v>
      </c>
      <c r="L3330">
        <v>1.945819</v>
      </c>
      <c r="M3330">
        <v>3.8310330000000001</v>
      </c>
      <c r="N3330">
        <v>6.5529840000000004</v>
      </c>
      <c r="O3330">
        <v>9073</v>
      </c>
      <c r="P3330" t="s">
        <v>58</v>
      </c>
      <c r="Q3330" t="s">
        <v>60</v>
      </c>
      <c r="R3330" t="s">
        <v>69</v>
      </c>
    </row>
    <row r="3331" spans="1:18" x14ac:dyDescent="0.25">
      <c r="A3331" t="s">
        <v>30</v>
      </c>
      <c r="B3331" t="s">
        <v>36</v>
      </c>
      <c r="C3331" t="s">
        <v>50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0.3852083</v>
      </c>
      <c r="H3331">
        <v>0.48402460000000003</v>
      </c>
      <c r="I3331">
        <v>77.528400000000005</v>
      </c>
      <c r="J3331">
        <v>-4.8765700000000002E-2</v>
      </c>
      <c r="K3331">
        <v>3.84269E-2</v>
      </c>
      <c r="L3331">
        <v>9.8816299999999996E-2</v>
      </c>
      <c r="M3331">
        <v>0.1592056</v>
      </c>
      <c r="N3331">
        <v>0.24639820000000001</v>
      </c>
      <c r="O3331">
        <v>12598</v>
      </c>
      <c r="P3331" t="s">
        <v>58</v>
      </c>
      <c r="Q3331" t="s">
        <v>60</v>
      </c>
      <c r="R3331" t="s">
        <v>69</v>
      </c>
    </row>
    <row r="3332" spans="1:18" x14ac:dyDescent="0.25">
      <c r="A3332" t="s">
        <v>28</v>
      </c>
      <c r="B3332" t="s">
        <v>36</v>
      </c>
      <c r="C3332" t="s">
        <v>50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1.5761499999999999</v>
      </c>
      <c r="H3332">
        <v>1.9804740000000001</v>
      </c>
      <c r="I3332">
        <v>77.528400000000005</v>
      </c>
      <c r="J3332">
        <v>-0.19953380000000001</v>
      </c>
      <c r="K3332">
        <v>0.1572307</v>
      </c>
      <c r="L3332">
        <v>0.40432469999999998</v>
      </c>
      <c r="M3332">
        <v>0.65141859999999996</v>
      </c>
      <c r="N3332">
        <v>1.0081830000000001</v>
      </c>
      <c r="O3332">
        <v>12598</v>
      </c>
      <c r="P3332" t="s">
        <v>58</v>
      </c>
      <c r="Q3332" t="s">
        <v>60</v>
      </c>
      <c r="R3332" t="s">
        <v>69</v>
      </c>
    </row>
    <row r="3333" spans="1:18" x14ac:dyDescent="0.25">
      <c r="A3333" t="s">
        <v>29</v>
      </c>
      <c r="B3333" t="s">
        <v>36</v>
      </c>
      <c r="C3333" t="s">
        <v>50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1.350587</v>
      </c>
      <c r="H3333">
        <v>1.697049</v>
      </c>
      <c r="I3333">
        <v>77.528400000000005</v>
      </c>
      <c r="J3333">
        <v>-0.17097850000000001</v>
      </c>
      <c r="K3333">
        <v>0.1347294</v>
      </c>
      <c r="L3333">
        <v>0.34646189999999999</v>
      </c>
      <c r="M3333">
        <v>0.55819430000000003</v>
      </c>
      <c r="N3333">
        <v>0.86390219999999995</v>
      </c>
      <c r="O3333">
        <v>12598</v>
      </c>
      <c r="P3333" t="s">
        <v>58</v>
      </c>
      <c r="Q3333" t="s">
        <v>60</v>
      </c>
      <c r="R3333" t="s">
        <v>69</v>
      </c>
    </row>
    <row r="3334" spans="1:18" x14ac:dyDescent="0.25">
      <c r="A3334" t="s">
        <v>43</v>
      </c>
      <c r="B3334" t="s">
        <v>36</v>
      </c>
      <c r="C3334" t="s">
        <v>50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19.85633</v>
      </c>
      <c r="H3334">
        <v>24.950019999999999</v>
      </c>
      <c r="I3334">
        <v>77.528400000000005</v>
      </c>
      <c r="J3334">
        <v>-2.5137260000000001</v>
      </c>
      <c r="K3334">
        <v>1.9807920000000001</v>
      </c>
      <c r="L3334">
        <v>5.0936820000000003</v>
      </c>
      <c r="M3334">
        <v>8.2065719999999995</v>
      </c>
      <c r="N3334">
        <v>12.701090000000001</v>
      </c>
      <c r="O3334">
        <v>12598</v>
      </c>
      <c r="P3334" t="s">
        <v>58</v>
      </c>
      <c r="Q3334" t="s">
        <v>60</v>
      </c>
      <c r="R3334" t="s">
        <v>69</v>
      </c>
    </row>
    <row r="3335" spans="1:18" x14ac:dyDescent="0.25">
      <c r="A3335" t="s">
        <v>30</v>
      </c>
      <c r="B3335" t="s">
        <v>36</v>
      </c>
      <c r="C3335" t="s">
        <v>50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0.3111141</v>
      </c>
      <c r="H3335">
        <v>0.38855319999999999</v>
      </c>
      <c r="I3335">
        <v>77.230999999999995</v>
      </c>
      <c r="J3335">
        <v>-5.5698299999999999E-2</v>
      </c>
      <c r="K3335">
        <v>2.2960399999999999E-2</v>
      </c>
      <c r="L3335">
        <v>7.74392E-2</v>
      </c>
      <c r="M3335">
        <v>0.1319179</v>
      </c>
      <c r="N3335">
        <v>0.2105766</v>
      </c>
      <c r="O3335">
        <v>21671</v>
      </c>
      <c r="P3335" t="s">
        <v>58</v>
      </c>
      <c r="Q3335" t="s">
        <v>60</v>
      </c>
    </row>
    <row r="3336" spans="1:18" x14ac:dyDescent="0.25">
      <c r="A3336" t="s">
        <v>28</v>
      </c>
      <c r="B3336" t="s">
        <v>36</v>
      </c>
      <c r="C3336" t="s">
        <v>50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1.324913</v>
      </c>
      <c r="H3336">
        <v>1.6546959999999999</v>
      </c>
      <c r="I3336">
        <v>77.230999999999995</v>
      </c>
      <c r="J3336">
        <v>-0.23719709999999999</v>
      </c>
      <c r="K3336">
        <v>9.77793E-2</v>
      </c>
      <c r="L3336">
        <v>0.32978299999999999</v>
      </c>
      <c r="M3336">
        <v>0.56178669999999997</v>
      </c>
      <c r="N3336">
        <v>0.89676319999999998</v>
      </c>
      <c r="O3336">
        <v>21671</v>
      </c>
      <c r="P3336" t="s">
        <v>58</v>
      </c>
      <c r="Q3336" t="s">
        <v>60</v>
      </c>
    </row>
    <row r="3337" spans="1:18" x14ac:dyDescent="0.25">
      <c r="A3337" t="s">
        <v>29</v>
      </c>
      <c r="B3337" t="s">
        <v>36</v>
      </c>
      <c r="C3337" t="s">
        <v>50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1.1080650000000001</v>
      </c>
      <c r="H3337">
        <v>1.3838729999999999</v>
      </c>
      <c r="I3337">
        <v>77.230999999999995</v>
      </c>
      <c r="J3337">
        <v>-0.1983752</v>
      </c>
      <c r="K3337">
        <v>8.1775799999999996E-2</v>
      </c>
      <c r="L3337">
        <v>0.27580759999999999</v>
      </c>
      <c r="M3337">
        <v>0.46983940000000002</v>
      </c>
      <c r="N3337">
        <v>0.7499905</v>
      </c>
      <c r="O3337">
        <v>21671</v>
      </c>
      <c r="P3337" t="s">
        <v>58</v>
      </c>
      <c r="Q3337" t="s">
        <v>60</v>
      </c>
    </row>
    <row r="3338" spans="1:18" x14ac:dyDescent="0.25">
      <c r="A3338" t="s">
        <v>43</v>
      </c>
      <c r="B3338" t="s">
        <v>36</v>
      </c>
      <c r="C3338" t="s">
        <v>50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28.71219</v>
      </c>
      <c r="H3338">
        <v>35.858919999999998</v>
      </c>
      <c r="I3338">
        <v>77.230999999999995</v>
      </c>
      <c r="J3338">
        <v>-5.1402989999999997</v>
      </c>
      <c r="K3338">
        <v>2.118976</v>
      </c>
      <c r="L3338">
        <v>7.1467280000000004</v>
      </c>
      <c r="M3338">
        <v>12.174480000000001</v>
      </c>
      <c r="N3338">
        <v>19.43375</v>
      </c>
      <c r="O3338">
        <v>21671</v>
      </c>
      <c r="P3338" t="s">
        <v>58</v>
      </c>
      <c r="Q3338" t="s">
        <v>60</v>
      </c>
    </row>
    <row r="3339" spans="1:18" x14ac:dyDescent="0.25">
      <c r="A3339" t="s">
        <v>30</v>
      </c>
      <c r="B3339" t="s">
        <v>36</v>
      </c>
      <c r="C3339" t="s">
        <v>51</v>
      </c>
      <c r="D3339" t="s">
        <v>57</v>
      </c>
      <c r="E3339">
        <v>16</v>
      </c>
      <c r="F3339" t="str">
        <f t="shared" si="52"/>
        <v>Average Per Ton1-in-2October Monthly System Peak Day100% Cycling16</v>
      </c>
      <c r="G3339">
        <v>0.22247729999999999</v>
      </c>
      <c r="H3339">
        <v>0.30005100000000001</v>
      </c>
      <c r="I3339">
        <v>83.230099999999993</v>
      </c>
      <c r="J3339">
        <v>-2.9470400000000001E-2</v>
      </c>
      <c r="K3339">
        <v>3.3772099999999999E-2</v>
      </c>
      <c r="L3339">
        <v>7.7573699999999995E-2</v>
      </c>
      <c r="M3339">
        <v>0.1213752</v>
      </c>
      <c r="N3339">
        <v>0.1846178</v>
      </c>
      <c r="O3339">
        <v>9073</v>
      </c>
      <c r="P3339" t="s">
        <v>58</v>
      </c>
      <c r="Q3339" t="s">
        <v>60</v>
      </c>
      <c r="R3339" t="s">
        <v>70</v>
      </c>
    </row>
    <row r="3340" spans="1:18" x14ac:dyDescent="0.25">
      <c r="A3340" t="s">
        <v>28</v>
      </c>
      <c r="B3340" t="s">
        <v>36</v>
      </c>
      <c r="C3340" t="s">
        <v>51</v>
      </c>
      <c r="D3340" t="s">
        <v>57</v>
      </c>
      <c r="E3340">
        <v>16</v>
      </c>
      <c r="F3340" t="str">
        <f t="shared" si="52"/>
        <v>Average Per Premise1-in-2October Monthly System Peak Day100% Cycling16</v>
      </c>
      <c r="G3340">
        <v>0.9990097</v>
      </c>
      <c r="H3340">
        <v>1.3473459999999999</v>
      </c>
      <c r="I3340">
        <v>83.230099999999993</v>
      </c>
      <c r="J3340">
        <v>-0.1323337</v>
      </c>
      <c r="K3340">
        <v>0.1516498</v>
      </c>
      <c r="L3340">
        <v>0.34833589999999998</v>
      </c>
      <c r="M3340">
        <v>0.54502209999999995</v>
      </c>
      <c r="N3340">
        <v>0.82900560000000001</v>
      </c>
      <c r="O3340">
        <v>9073</v>
      </c>
      <c r="P3340" t="s">
        <v>58</v>
      </c>
      <c r="Q3340" t="s">
        <v>60</v>
      </c>
      <c r="R3340" t="s">
        <v>70</v>
      </c>
    </row>
    <row r="3341" spans="1:18" x14ac:dyDescent="0.25">
      <c r="A3341" t="s">
        <v>29</v>
      </c>
      <c r="B3341" t="s">
        <v>36</v>
      </c>
      <c r="C3341" t="s">
        <v>51</v>
      </c>
      <c r="D3341" t="s">
        <v>57</v>
      </c>
      <c r="E3341">
        <v>16</v>
      </c>
      <c r="F3341" t="str">
        <f t="shared" si="52"/>
        <v>Average Per Device1-in-2October Monthly System Peak Day100% Cycling16</v>
      </c>
      <c r="G3341">
        <v>0.80856519999999998</v>
      </c>
      <c r="H3341">
        <v>1.090497</v>
      </c>
      <c r="I3341">
        <v>83.230099999999993</v>
      </c>
      <c r="J3341">
        <v>-0.10710649999999999</v>
      </c>
      <c r="K3341">
        <v>0.1227403</v>
      </c>
      <c r="L3341">
        <v>0.2819315</v>
      </c>
      <c r="M3341">
        <v>0.44112269999999998</v>
      </c>
      <c r="N3341">
        <v>0.6709695</v>
      </c>
      <c r="O3341">
        <v>9073</v>
      </c>
      <c r="P3341" t="s">
        <v>58</v>
      </c>
      <c r="Q3341" t="s">
        <v>60</v>
      </c>
      <c r="R3341" t="s">
        <v>70</v>
      </c>
    </row>
    <row r="3342" spans="1:18" x14ac:dyDescent="0.25">
      <c r="A3342" t="s">
        <v>43</v>
      </c>
      <c r="B3342" t="s">
        <v>36</v>
      </c>
      <c r="C3342" t="s">
        <v>51</v>
      </c>
      <c r="D3342" t="s">
        <v>57</v>
      </c>
      <c r="E3342">
        <v>16</v>
      </c>
      <c r="F3342" t="str">
        <f t="shared" si="52"/>
        <v>Aggregate1-in-2October Monthly System Peak Day100% Cycling16</v>
      </c>
      <c r="G3342">
        <v>9.0640149999999995</v>
      </c>
      <c r="H3342">
        <v>12.22447</v>
      </c>
      <c r="I3342">
        <v>83.230099999999993</v>
      </c>
      <c r="J3342">
        <v>-1.200664</v>
      </c>
      <c r="K3342">
        <v>1.3759189999999999</v>
      </c>
      <c r="L3342">
        <v>3.1604519999999998</v>
      </c>
      <c r="M3342">
        <v>4.944985</v>
      </c>
      <c r="N3342">
        <v>7.5215680000000003</v>
      </c>
      <c r="O3342">
        <v>9073</v>
      </c>
      <c r="P3342" t="s">
        <v>58</v>
      </c>
      <c r="Q3342" t="s">
        <v>60</v>
      </c>
      <c r="R3342" t="s">
        <v>70</v>
      </c>
    </row>
    <row r="3343" spans="1:18" x14ac:dyDescent="0.25">
      <c r="A3343" t="s">
        <v>30</v>
      </c>
      <c r="B3343" t="s">
        <v>36</v>
      </c>
      <c r="C3343" t="s">
        <v>51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0.41205609999999998</v>
      </c>
      <c r="H3343">
        <v>0.52367569999999997</v>
      </c>
      <c r="I3343">
        <v>84.107900000000001</v>
      </c>
      <c r="J3343">
        <v>-2.921E-2</v>
      </c>
      <c r="K3343">
        <v>5.3993300000000001E-2</v>
      </c>
      <c r="L3343">
        <v>0.1116197</v>
      </c>
      <c r="M3343">
        <v>0.16924600000000001</v>
      </c>
      <c r="N3343">
        <v>0.25244939999999999</v>
      </c>
      <c r="O3343">
        <v>12598</v>
      </c>
      <c r="P3343" t="s">
        <v>58</v>
      </c>
      <c r="Q3343" t="s">
        <v>60</v>
      </c>
      <c r="R3343" t="s">
        <v>70</v>
      </c>
    </row>
    <row r="3344" spans="1:18" x14ac:dyDescent="0.25">
      <c r="A3344" t="s">
        <v>28</v>
      </c>
      <c r="B3344" t="s">
        <v>36</v>
      </c>
      <c r="C3344" t="s">
        <v>51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1.686002</v>
      </c>
      <c r="H3344">
        <v>2.1427139999999998</v>
      </c>
      <c r="I3344">
        <v>84.107900000000001</v>
      </c>
      <c r="J3344">
        <v>-0.119518</v>
      </c>
      <c r="K3344">
        <v>0.22092349999999999</v>
      </c>
      <c r="L3344">
        <v>0.45671220000000001</v>
      </c>
      <c r="M3344">
        <v>0.69250089999999997</v>
      </c>
      <c r="N3344">
        <v>1.032942</v>
      </c>
      <c r="O3344">
        <v>12598</v>
      </c>
      <c r="P3344" t="s">
        <v>58</v>
      </c>
      <c r="Q3344" t="s">
        <v>60</v>
      </c>
      <c r="R3344" t="s">
        <v>70</v>
      </c>
    </row>
    <row r="3345" spans="1:18" x14ac:dyDescent="0.25">
      <c r="A3345" t="s">
        <v>29</v>
      </c>
      <c r="B3345" t="s">
        <v>36</v>
      </c>
      <c r="C3345" t="s">
        <v>51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1.4447190000000001</v>
      </c>
      <c r="H3345">
        <v>1.836071</v>
      </c>
      <c r="I3345">
        <v>84.107900000000001</v>
      </c>
      <c r="J3345">
        <v>-0.1024138</v>
      </c>
      <c r="K3345">
        <v>0.18930710000000001</v>
      </c>
      <c r="L3345">
        <v>0.39135219999999998</v>
      </c>
      <c r="M3345">
        <v>0.59339719999999996</v>
      </c>
      <c r="N3345">
        <v>0.88511819999999997</v>
      </c>
      <c r="O3345">
        <v>12598</v>
      </c>
      <c r="P3345" t="s">
        <v>58</v>
      </c>
      <c r="Q3345" t="s">
        <v>60</v>
      </c>
      <c r="R3345" t="s">
        <v>70</v>
      </c>
    </row>
    <row r="3346" spans="1:18" x14ac:dyDescent="0.25">
      <c r="A3346" t="s">
        <v>43</v>
      </c>
      <c r="B3346" t="s">
        <v>36</v>
      </c>
      <c r="C3346" t="s">
        <v>51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21.24025</v>
      </c>
      <c r="H3346">
        <v>26.99391</v>
      </c>
      <c r="I3346">
        <v>84.107900000000001</v>
      </c>
      <c r="J3346">
        <v>-1.5056879999999999</v>
      </c>
      <c r="K3346">
        <v>2.7831939999999999</v>
      </c>
      <c r="L3346">
        <v>5.75366</v>
      </c>
      <c r="M3346">
        <v>8.724126</v>
      </c>
      <c r="N3346">
        <v>13.01301</v>
      </c>
      <c r="O3346">
        <v>12598</v>
      </c>
      <c r="P3346" t="s">
        <v>58</v>
      </c>
      <c r="Q3346" t="s">
        <v>60</v>
      </c>
      <c r="R3346" t="s">
        <v>70</v>
      </c>
    </row>
    <row r="3347" spans="1:18" x14ac:dyDescent="0.25">
      <c r="A3347" t="s">
        <v>30</v>
      </c>
      <c r="B3347" t="s">
        <v>36</v>
      </c>
      <c r="C3347" t="s">
        <v>51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0.33267940000000001</v>
      </c>
      <c r="H3347">
        <v>0.43004409999999998</v>
      </c>
      <c r="I3347">
        <v>83.740300000000005</v>
      </c>
      <c r="J3347">
        <v>-2.9319000000000001E-2</v>
      </c>
      <c r="K3347">
        <v>4.5526700000000003E-2</v>
      </c>
      <c r="L3347">
        <v>9.7364599999999996E-2</v>
      </c>
      <c r="M3347">
        <v>0.14920249999999999</v>
      </c>
      <c r="N3347">
        <v>0.22404830000000001</v>
      </c>
      <c r="O3347">
        <v>21671</v>
      </c>
      <c r="P3347" t="s">
        <v>58</v>
      </c>
      <c r="Q3347" t="s">
        <v>60</v>
      </c>
    </row>
    <row r="3348" spans="1:18" x14ac:dyDescent="0.25">
      <c r="A3348" t="s">
        <v>28</v>
      </c>
      <c r="B3348" t="s">
        <v>36</v>
      </c>
      <c r="C3348" t="s">
        <v>51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1.4167510000000001</v>
      </c>
      <c r="H3348">
        <v>1.8313889999999999</v>
      </c>
      <c r="I3348">
        <v>83.740300000000005</v>
      </c>
      <c r="J3348">
        <v>-0.12485830000000001</v>
      </c>
      <c r="K3348">
        <v>0.19388030000000001</v>
      </c>
      <c r="L3348">
        <v>0.4146377</v>
      </c>
      <c r="M3348">
        <v>0.63539520000000005</v>
      </c>
      <c r="N3348">
        <v>0.95413380000000003</v>
      </c>
      <c r="O3348">
        <v>21671</v>
      </c>
      <c r="P3348" t="s">
        <v>58</v>
      </c>
      <c r="Q3348" t="s">
        <v>60</v>
      </c>
    </row>
    <row r="3349" spans="1:18" x14ac:dyDescent="0.25">
      <c r="A3349" t="s">
        <v>29</v>
      </c>
      <c r="B3349" t="s">
        <v>36</v>
      </c>
      <c r="C3349" t="s">
        <v>51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1.1848730000000001</v>
      </c>
      <c r="H3349">
        <v>1.531647</v>
      </c>
      <c r="I3349">
        <v>83.740300000000005</v>
      </c>
      <c r="J3349">
        <v>-0.1044228</v>
      </c>
      <c r="K3349">
        <v>0.16214809999999999</v>
      </c>
      <c r="L3349">
        <v>0.34677419999999998</v>
      </c>
      <c r="M3349">
        <v>0.53140039999999999</v>
      </c>
      <c r="N3349">
        <v>0.79797130000000005</v>
      </c>
      <c r="O3349">
        <v>21671</v>
      </c>
      <c r="P3349" t="s">
        <v>58</v>
      </c>
      <c r="Q3349" t="s">
        <v>60</v>
      </c>
    </row>
    <row r="3350" spans="1:18" x14ac:dyDescent="0.25">
      <c r="A3350" t="s">
        <v>43</v>
      </c>
      <c r="B3350" t="s">
        <v>36</v>
      </c>
      <c r="C3350" t="s">
        <v>51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30.70242</v>
      </c>
      <c r="H3350">
        <v>39.688029999999998</v>
      </c>
      <c r="I3350">
        <v>83.740300000000005</v>
      </c>
      <c r="J3350">
        <v>-2.7058049999999998</v>
      </c>
      <c r="K3350">
        <v>4.2015799999999999</v>
      </c>
      <c r="L3350">
        <v>8.985614</v>
      </c>
      <c r="M3350">
        <v>13.76965</v>
      </c>
      <c r="N3350">
        <v>20.677029999999998</v>
      </c>
      <c r="O3350">
        <v>21671</v>
      </c>
      <c r="P3350" t="s">
        <v>58</v>
      </c>
      <c r="Q3350" t="s">
        <v>60</v>
      </c>
    </row>
    <row r="3351" spans="1:18" x14ac:dyDescent="0.25">
      <c r="A3351" t="s">
        <v>30</v>
      </c>
      <c r="B3351" t="s">
        <v>36</v>
      </c>
      <c r="C3351" t="s">
        <v>52</v>
      </c>
      <c r="D3351" t="s">
        <v>57</v>
      </c>
      <c r="E3351">
        <v>16</v>
      </c>
      <c r="F3351" t="str">
        <f t="shared" si="52"/>
        <v>Average Per Ton1-in-2September Monthly System Peak Day100% Cycling16</v>
      </c>
      <c r="G3351">
        <v>0.24375859999999999</v>
      </c>
      <c r="H3351">
        <v>0.3659135</v>
      </c>
      <c r="I3351">
        <v>88.718199999999996</v>
      </c>
      <c r="J3351">
        <v>2.1172099999999999E-2</v>
      </c>
      <c r="K3351">
        <v>8.0833600000000005E-2</v>
      </c>
      <c r="L3351">
        <v>0.1221549</v>
      </c>
      <c r="M3351">
        <v>0.16347619999999999</v>
      </c>
      <c r="N3351">
        <v>0.22313769999999999</v>
      </c>
      <c r="O3351">
        <v>9073</v>
      </c>
      <c r="P3351" t="s">
        <v>58</v>
      </c>
      <c r="Q3351" t="s">
        <v>60</v>
      </c>
      <c r="R3351" t="s">
        <v>71</v>
      </c>
    </row>
    <row r="3352" spans="1:18" x14ac:dyDescent="0.25">
      <c r="A3352" t="s">
        <v>28</v>
      </c>
      <c r="B3352" t="s">
        <v>36</v>
      </c>
      <c r="C3352" t="s">
        <v>52</v>
      </c>
      <c r="D3352" t="s">
        <v>57</v>
      </c>
      <c r="E3352">
        <v>16</v>
      </c>
      <c r="F3352" t="str">
        <f t="shared" si="52"/>
        <v>Average Per Premise1-in-2September Monthly System Peak Day100% Cycling16</v>
      </c>
      <c r="G3352">
        <v>1.094571</v>
      </c>
      <c r="H3352">
        <v>1.6430940000000001</v>
      </c>
      <c r="I3352">
        <v>88.718199999999996</v>
      </c>
      <c r="J3352">
        <v>9.5071000000000003E-2</v>
      </c>
      <c r="K3352">
        <v>0.36297410000000002</v>
      </c>
      <c r="L3352">
        <v>0.54852299999999998</v>
      </c>
      <c r="M3352">
        <v>0.73407180000000005</v>
      </c>
      <c r="N3352">
        <v>1.0019750000000001</v>
      </c>
      <c r="O3352">
        <v>9073</v>
      </c>
      <c r="P3352" t="s">
        <v>58</v>
      </c>
      <c r="Q3352" t="s">
        <v>60</v>
      </c>
      <c r="R3352" t="s">
        <v>71</v>
      </c>
    </row>
    <row r="3353" spans="1:18" x14ac:dyDescent="0.25">
      <c r="A3353" t="s">
        <v>29</v>
      </c>
      <c r="B3353" t="s">
        <v>36</v>
      </c>
      <c r="C3353" t="s">
        <v>52</v>
      </c>
      <c r="D3353" t="s">
        <v>57</v>
      </c>
      <c r="E3353">
        <v>16</v>
      </c>
      <c r="F3353" t="str">
        <f t="shared" si="52"/>
        <v>Average Per Device1-in-2September Monthly System Peak Day100% Cycling16</v>
      </c>
      <c r="G3353">
        <v>0.8859091</v>
      </c>
      <c r="H3353">
        <v>1.3298650000000001</v>
      </c>
      <c r="I3353">
        <v>88.718199999999996</v>
      </c>
      <c r="J3353">
        <v>7.6947299999999996E-2</v>
      </c>
      <c r="K3353">
        <v>0.29377910000000002</v>
      </c>
      <c r="L3353">
        <v>0.44395620000000002</v>
      </c>
      <c r="M3353">
        <v>0.59413329999999998</v>
      </c>
      <c r="N3353">
        <v>0.81096509999999999</v>
      </c>
      <c r="O3353">
        <v>9073</v>
      </c>
      <c r="P3353" t="s">
        <v>58</v>
      </c>
      <c r="Q3353" t="s">
        <v>60</v>
      </c>
      <c r="R3353" t="s">
        <v>71</v>
      </c>
    </row>
    <row r="3354" spans="1:18" x14ac:dyDescent="0.25">
      <c r="A3354" t="s">
        <v>43</v>
      </c>
      <c r="B3354" t="s">
        <v>36</v>
      </c>
      <c r="C3354" t="s">
        <v>52</v>
      </c>
      <c r="D3354" t="s">
        <v>57</v>
      </c>
      <c r="E3354">
        <v>16</v>
      </c>
      <c r="F3354" t="str">
        <f t="shared" si="52"/>
        <v>Aggregate1-in-2September Monthly System Peak Day100% Cycling16</v>
      </c>
      <c r="G3354">
        <v>9.9310410000000005</v>
      </c>
      <c r="H3354">
        <v>14.90779</v>
      </c>
      <c r="I3354">
        <v>88.718199999999996</v>
      </c>
      <c r="J3354">
        <v>0.86257919999999999</v>
      </c>
      <c r="K3354">
        <v>3.2932640000000002</v>
      </c>
      <c r="L3354">
        <v>4.9767489999999999</v>
      </c>
      <c r="M3354">
        <v>6.660234</v>
      </c>
      <c r="N3354">
        <v>9.0909189999999995</v>
      </c>
      <c r="O3354">
        <v>9073</v>
      </c>
      <c r="P3354" t="s">
        <v>58</v>
      </c>
      <c r="Q3354" t="s">
        <v>60</v>
      </c>
      <c r="R3354" t="s">
        <v>71</v>
      </c>
    </row>
    <row r="3355" spans="1:18" x14ac:dyDescent="0.25">
      <c r="A3355" t="s">
        <v>30</v>
      </c>
      <c r="B3355" t="s">
        <v>36</v>
      </c>
      <c r="C3355" t="s">
        <v>52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0.4534377</v>
      </c>
      <c r="H3355">
        <v>0.58479190000000003</v>
      </c>
      <c r="I3355">
        <v>89.229900000000001</v>
      </c>
      <c r="J3355">
        <v>-2.8546000000000001E-3</v>
      </c>
      <c r="K3355">
        <v>7.6437000000000005E-2</v>
      </c>
      <c r="L3355">
        <v>0.1313542</v>
      </c>
      <c r="M3355">
        <v>0.1862714</v>
      </c>
      <c r="N3355">
        <v>0.26556299999999999</v>
      </c>
      <c r="O3355">
        <v>12598</v>
      </c>
      <c r="P3355" t="s">
        <v>58</v>
      </c>
      <c r="Q3355" t="s">
        <v>60</v>
      </c>
      <c r="R3355" t="s">
        <v>71</v>
      </c>
    </row>
    <row r="3356" spans="1:18" x14ac:dyDescent="0.25">
      <c r="A3356" t="s">
        <v>28</v>
      </c>
      <c r="B3356" t="s">
        <v>36</v>
      </c>
      <c r="C3356" t="s">
        <v>52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1.8553230000000001</v>
      </c>
      <c r="H3356">
        <v>2.392782</v>
      </c>
      <c r="I3356">
        <v>89.229900000000001</v>
      </c>
      <c r="J3356">
        <v>-1.1680299999999999E-2</v>
      </c>
      <c r="K3356">
        <v>0.31275599999999998</v>
      </c>
      <c r="L3356">
        <v>0.53745949999999998</v>
      </c>
      <c r="M3356">
        <v>0.76216309999999998</v>
      </c>
      <c r="N3356">
        <v>1.0865990000000001</v>
      </c>
      <c r="O3356">
        <v>12598</v>
      </c>
      <c r="P3356" t="s">
        <v>58</v>
      </c>
      <c r="Q3356" t="s">
        <v>60</v>
      </c>
      <c r="R3356" t="s">
        <v>71</v>
      </c>
    </row>
    <row r="3357" spans="1:18" x14ac:dyDescent="0.25">
      <c r="A3357" t="s">
        <v>29</v>
      </c>
      <c r="B3357" t="s">
        <v>36</v>
      </c>
      <c r="C3357" t="s">
        <v>52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1.5898080000000001</v>
      </c>
      <c r="H3357">
        <v>2.0503520000000002</v>
      </c>
      <c r="I3357">
        <v>89.229900000000001</v>
      </c>
      <c r="J3357">
        <v>-1.0008700000000001E-2</v>
      </c>
      <c r="K3357">
        <v>0.2679975</v>
      </c>
      <c r="L3357">
        <v>0.4605438</v>
      </c>
      <c r="M3357">
        <v>0.65309010000000001</v>
      </c>
      <c r="N3357">
        <v>0.93109620000000004</v>
      </c>
      <c r="O3357">
        <v>12598</v>
      </c>
      <c r="P3357" t="s">
        <v>58</v>
      </c>
      <c r="Q3357" t="s">
        <v>60</v>
      </c>
      <c r="R3357" t="s">
        <v>71</v>
      </c>
    </row>
    <row r="3358" spans="1:18" x14ac:dyDescent="0.25">
      <c r="A3358" t="s">
        <v>43</v>
      </c>
      <c r="B3358" t="s">
        <v>36</v>
      </c>
      <c r="C3358" t="s">
        <v>52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23.373360000000002</v>
      </c>
      <c r="H3358">
        <v>30.144269999999999</v>
      </c>
      <c r="I3358">
        <v>89.229900000000001</v>
      </c>
      <c r="J3358">
        <v>-0.1471479</v>
      </c>
      <c r="K3358">
        <v>3.9401000000000002</v>
      </c>
      <c r="L3358">
        <v>6.7709149999999996</v>
      </c>
      <c r="M3358">
        <v>9.6017309999999991</v>
      </c>
      <c r="N3358">
        <v>13.688980000000001</v>
      </c>
      <c r="O3358">
        <v>12598</v>
      </c>
      <c r="P3358" t="s">
        <v>58</v>
      </c>
      <c r="Q3358" t="s">
        <v>60</v>
      </c>
      <c r="R3358" t="s">
        <v>71</v>
      </c>
    </row>
    <row r="3359" spans="1:18" x14ac:dyDescent="0.25">
      <c r="A3359" t="s">
        <v>30</v>
      </c>
      <c r="B3359" t="s">
        <v>36</v>
      </c>
      <c r="C3359" t="s">
        <v>52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0.3656451</v>
      </c>
      <c r="H3359">
        <v>0.49314750000000002</v>
      </c>
      <c r="I3359">
        <v>89.015699999999995</v>
      </c>
      <c r="J3359">
        <v>7.2053999999999998E-3</v>
      </c>
      <c r="K3359">
        <v>7.8277899999999997E-2</v>
      </c>
      <c r="L3359">
        <v>0.12750239999999999</v>
      </c>
      <c r="M3359">
        <v>0.176727</v>
      </c>
      <c r="N3359">
        <v>0.24779950000000001</v>
      </c>
      <c r="O3359">
        <v>21671</v>
      </c>
      <c r="P3359" t="s">
        <v>58</v>
      </c>
      <c r="Q3359" t="s">
        <v>60</v>
      </c>
    </row>
    <row r="3360" spans="1:18" x14ac:dyDescent="0.25">
      <c r="A3360" t="s">
        <v>28</v>
      </c>
      <c r="B3360" t="s">
        <v>36</v>
      </c>
      <c r="C3360" t="s">
        <v>52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1.5571390000000001</v>
      </c>
      <c r="H3360">
        <v>2.1001219999999998</v>
      </c>
      <c r="I3360">
        <v>89.015699999999995</v>
      </c>
      <c r="J3360">
        <v>3.0684800000000002E-2</v>
      </c>
      <c r="K3360">
        <v>0.3333547</v>
      </c>
      <c r="L3360">
        <v>0.54298290000000005</v>
      </c>
      <c r="M3360">
        <v>0.75261120000000004</v>
      </c>
      <c r="N3360">
        <v>1.0552809999999999</v>
      </c>
      <c r="O3360">
        <v>21671</v>
      </c>
      <c r="P3360" t="s">
        <v>58</v>
      </c>
      <c r="Q3360" t="s">
        <v>60</v>
      </c>
    </row>
    <row r="3361" spans="1:18" x14ac:dyDescent="0.25">
      <c r="A3361" t="s">
        <v>29</v>
      </c>
      <c r="B3361" t="s">
        <v>36</v>
      </c>
      <c r="C3361" t="s">
        <v>52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1.3022830000000001</v>
      </c>
      <c r="H3361">
        <v>1.7563960000000001</v>
      </c>
      <c r="I3361">
        <v>89.015699999999995</v>
      </c>
      <c r="J3361">
        <v>2.5662600000000001E-2</v>
      </c>
      <c r="K3361">
        <v>0.27879480000000001</v>
      </c>
      <c r="L3361">
        <v>0.4541133</v>
      </c>
      <c r="M3361">
        <v>0.62943179999999999</v>
      </c>
      <c r="N3361">
        <v>0.88256389999999996</v>
      </c>
      <c r="O3361">
        <v>21671</v>
      </c>
      <c r="P3361" t="s">
        <v>58</v>
      </c>
      <c r="Q3361" t="s">
        <v>60</v>
      </c>
    </row>
    <row r="3362" spans="1:18" x14ac:dyDescent="0.25">
      <c r="A3362" t="s">
        <v>43</v>
      </c>
      <c r="B3362" t="s">
        <v>36</v>
      </c>
      <c r="C3362" t="s">
        <v>52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33.744759999999999</v>
      </c>
      <c r="H3362">
        <v>45.511740000000003</v>
      </c>
      <c r="I3362">
        <v>89.015699999999995</v>
      </c>
      <c r="J3362">
        <v>0.66497050000000002</v>
      </c>
      <c r="K3362">
        <v>7.2241299999999997</v>
      </c>
      <c r="L3362">
        <v>11.76698</v>
      </c>
      <c r="M3362">
        <v>16.309840000000001</v>
      </c>
      <c r="N3362">
        <v>22.869</v>
      </c>
      <c r="O3362">
        <v>21671</v>
      </c>
      <c r="P3362" t="s">
        <v>58</v>
      </c>
      <c r="Q3362" t="s">
        <v>60</v>
      </c>
    </row>
    <row r="3363" spans="1:18" x14ac:dyDescent="0.25">
      <c r="A3363" t="s">
        <v>30</v>
      </c>
      <c r="B3363" t="s">
        <v>36</v>
      </c>
      <c r="C3363" t="s">
        <v>47</v>
      </c>
      <c r="D3363" t="s">
        <v>57</v>
      </c>
      <c r="E3363">
        <v>17</v>
      </c>
      <c r="F3363" t="str">
        <f t="shared" si="52"/>
        <v>Average Per Ton1-in-2August Monthly System Peak Day100% Cycling17</v>
      </c>
      <c r="G3363">
        <v>0.24922820000000001</v>
      </c>
      <c r="H3363">
        <v>0.37447409999999998</v>
      </c>
      <c r="I3363">
        <v>82.399100000000004</v>
      </c>
      <c r="J3363">
        <v>1.2311900000000001E-2</v>
      </c>
      <c r="K3363">
        <v>7.9034199999999999E-2</v>
      </c>
      <c r="L3363">
        <v>0.12524589999999999</v>
      </c>
      <c r="M3363">
        <v>0.17145759999999999</v>
      </c>
      <c r="N3363">
        <v>0.2381799</v>
      </c>
      <c r="O3363">
        <v>9073</v>
      </c>
      <c r="P3363" t="s">
        <v>58</v>
      </c>
      <c r="Q3363" t="s">
        <v>60</v>
      </c>
      <c r="R3363" t="s">
        <v>66</v>
      </c>
    </row>
    <row r="3364" spans="1:18" x14ac:dyDescent="0.25">
      <c r="A3364" t="s">
        <v>28</v>
      </c>
      <c r="B3364" t="s">
        <v>36</v>
      </c>
      <c r="C3364" t="s">
        <v>47</v>
      </c>
      <c r="D3364" t="s">
        <v>57</v>
      </c>
      <c r="E3364">
        <v>17</v>
      </c>
      <c r="F3364" t="str">
        <f t="shared" si="52"/>
        <v>Average Per Premise1-in-2August Monthly System Peak Day100% Cycling17</v>
      </c>
      <c r="G3364">
        <v>1.119132</v>
      </c>
      <c r="H3364">
        <v>1.6815340000000001</v>
      </c>
      <c r="I3364">
        <v>82.399100000000004</v>
      </c>
      <c r="J3364">
        <v>5.52852E-2</v>
      </c>
      <c r="K3364">
        <v>0.3548944</v>
      </c>
      <c r="L3364">
        <v>0.56240279999999998</v>
      </c>
      <c r="M3364">
        <v>0.76991120000000002</v>
      </c>
      <c r="N3364">
        <v>1.06952</v>
      </c>
      <c r="O3364">
        <v>9073</v>
      </c>
      <c r="P3364" t="s">
        <v>58</v>
      </c>
      <c r="Q3364" t="s">
        <v>60</v>
      </c>
      <c r="R3364" t="s">
        <v>66</v>
      </c>
    </row>
    <row r="3365" spans="1:18" x14ac:dyDescent="0.25">
      <c r="A3365" t="s">
        <v>29</v>
      </c>
      <c r="B3365" t="s">
        <v>36</v>
      </c>
      <c r="C3365" t="s">
        <v>47</v>
      </c>
      <c r="D3365" t="s">
        <v>57</v>
      </c>
      <c r="E3365">
        <v>17</v>
      </c>
      <c r="F3365" t="str">
        <f t="shared" si="52"/>
        <v>Average Per Device1-in-2August Monthly System Peak Day100% Cycling17</v>
      </c>
      <c r="G3365">
        <v>0.90578789999999998</v>
      </c>
      <c r="H3365">
        <v>1.360978</v>
      </c>
      <c r="I3365">
        <v>82.399100000000004</v>
      </c>
      <c r="J3365">
        <v>4.4746000000000001E-2</v>
      </c>
      <c r="K3365">
        <v>0.28723969999999999</v>
      </c>
      <c r="L3365">
        <v>0.45518999999999998</v>
      </c>
      <c r="M3365">
        <v>0.62314040000000004</v>
      </c>
      <c r="N3365">
        <v>0.86563420000000002</v>
      </c>
      <c r="O3365">
        <v>9073</v>
      </c>
      <c r="P3365" t="s">
        <v>58</v>
      </c>
      <c r="Q3365" t="s">
        <v>60</v>
      </c>
      <c r="R3365" t="s">
        <v>66</v>
      </c>
    </row>
    <row r="3366" spans="1:18" x14ac:dyDescent="0.25">
      <c r="A3366" t="s">
        <v>43</v>
      </c>
      <c r="B3366" t="s">
        <v>36</v>
      </c>
      <c r="C3366" t="s">
        <v>47</v>
      </c>
      <c r="D3366" t="s">
        <v>57</v>
      </c>
      <c r="E3366">
        <v>17</v>
      </c>
      <c r="F3366" t="str">
        <f t="shared" si="52"/>
        <v>Aggregate1-in-2August Monthly System Peak Day100% Cycling17</v>
      </c>
      <c r="G3366">
        <v>10.153879999999999</v>
      </c>
      <c r="H3366">
        <v>15.25656</v>
      </c>
      <c r="I3366">
        <v>82.399100000000004</v>
      </c>
      <c r="J3366">
        <v>0.50160229999999995</v>
      </c>
      <c r="K3366">
        <v>3.2199559999999998</v>
      </c>
      <c r="L3366">
        <v>5.1026800000000003</v>
      </c>
      <c r="M3366">
        <v>6.9854039999999999</v>
      </c>
      <c r="N3366">
        <v>9.7037589999999998</v>
      </c>
      <c r="O3366">
        <v>9073</v>
      </c>
      <c r="P3366" t="s">
        <v>58</v>
      </c>
      <c r="Q3366" t="s">
        <v>60</v>
      </c>
      <c r="R3366" t="s">
        <v>66</v>
      </c>
    </row>
    <row r="3367" spans="1:18" x14ac:dyDescent="0.25">
      <c r="A3367" t="s">
        <v>30</v>
      </c>
      <c r="B3367" t="s">
        <v>36</v>
      </c>
      <c r="C3367" t="s">
        <v>47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0.47368100000000002</v>
      </c>
      <c r="H3367">
        <v>0.60334650000000001</v>
      </c>
      <c r="I3367">
        <v>82.895499999999998</v>
      </c>
      <c r="J3367">
        <v>-9.2332000000000004E-3</v>
      </c>
      <c r="K3367">
        <v>7.28293E-2</v>
      </c>
      <c r="L3367">
        <v>0.12966559999999999</v>
      </c>
      <c r="M3367">
        <v>0.1865018</v>
      </c>
      <c r="N3367">
        <v>0.26856429999999998</v>
      </c>
      <c r="O3367">
        <v>12598</v>
      </c>
      <c r="P3367" t="s">
        <v>58</v>
      </c>
      <c r="Q3367" t="s">
        <v>60</v>
      </c>
      <c r="R3367" t="s">
        <v>66</v>
      </c>
    </row>
    <row r="3368" spans="1:18" x14ac:dyDescent="0.25">
      <c r="A3368" t="s">
        <v>28</v>
      </c>
      <c r="B3368" t="s">
        <v>36</v>
      </c>
      <c r="C3368" t="s">
        <v>47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1.9381520000000001</v>
      </c>
      <c r="H3368">
        <v>2.468702</v>
      </c>
      <c r="I3368">
        <v>82.895499999999998</v>
      </c>
      <c r="J3368">
        <v>-3.7779300000000002E-2</v>
      </c>
      <c r="K3368">
        <v>0.29799429999999999</v>
      </c>
      <c r="L3368">
        <v>0.53055010000000002</v>
      </c>
      <c r="M3368">
        <v>0.76310599999999995</v>
      </c>
      <c r="N3368">
        <v>1.0988800000000001</v>
      </c>
      <c r="O3368">
        <v>12598</v>
      </c>
      <c r="P3368" t="s">
        <v>58</v>
      </c>
      <c r="Q3368" t="s">
        <v>60</v>
      </c>
      <c r="R3368" t="s">
        <v>66</v>
      </c>
    </row>
    <row r="3369" spans="1:18" x14ac:dyDescent="0.25">
      <c r="A3369" t="s">
        <v>29</v>
      </c>
      <c r="B3369" t="s">
        <v>36</v>
      </c>
      <c r="C3369" t="s">
        <v>47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1.6607829999999999</v>
      </c>
      <c r="H3369">
        <v>2.1154060000000001</v>
      </c>
      <c r="I3369">
        <v>82.895499999999998</v>
      </c>
      <c r="J3369">
        <v>-3.2372699999999997E-2</v>
      </c>
      <c r="K3369">
        <v>0.25534839999999998</v>
      </c>
      <c r="L3369">
        <v>0.45462320000000001</v>
      </c>
      <c r="M3369">
        <v>0.65389810000000004</v>
      </c>
      <c r="N3369">
        <v>0.94161930000000005</v>
      </c>
      <c r="O3369">
        <v>12598</v>
      </c>
      <c r="P3369" t="s">
        <v>58</v>
      </c>
      <c r="Q3369" t="s">
        <v>60</v>
      </c>
      <c r="R3369" t="s">
        <v>66</v>
      </c>
    </row>
    <row r="3370" spans="1:18" x14ac:dyDescent="0.25">
      <c r="A3370" t="s">
        <v>43</v>
      </c>
      <c r="B3370" t="s">
        <v>36</v>
      </c>
      <c r="C3370" t="s">
        <v>47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24.416830000000001</v>
      </c>
      <c r="H3370">
        <v>31.1007</v>
      </c>
      <c r="I3370">
        <v>82.895499999999998</v>
      </c>
      <c r="J3370">
        <v>-0.47594419999999998</v>
      </c>
      <c r="K3370">
        <v>3.7541319999999998</v>
      </c>
      <c r="L3370">
        <v>6.6838699999999998</v>
      </c>
      <c r="M3370">
        <v>9.6136090000000003</v>
      </c>
      <c r="N3370">
        <v>13.84369</v>
      </c>
      <c r="O3370">
        <v>12598</v>
      </c>
      <c r="P3370" t="s">
        <v>58</v>
      </c>
      <c r="Q3370" t="s">
        <v>60</v>
      </c>
      <c r="R3370" t="s">
        <v>66</v>
      </c>
    </row>
    <row r="3371" spans="1:18" x14ac:dyDescent="0.25">
      <c r="A3371" t="s">
        <v>30</v>
      </c>
      <c r="B3371" t="s">
        <v>36</v>
      </c>
      <c r="C3371" t="s">
        <v>47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0.3797026</v>
      </c>
      <c r="H3371">
        <v>0.50751760000000001</v>
      </c>
      <c r="I3371">
        <v>82.687600000000003</v>
      </c>
      <c r="J3371">
        <v>-2.1230000000000001E-4</v>
      </c>
      <c r="K3371">
        <v>7.5427300000000003E-2</v>
      </c>
      <c r="L3371">
        <v>0.12781500000000001</v>
      </c>
      <c r="M3371">
        <v>0.1802028</v>
      </c>
      <c r="N3371">
        <v>0.25584240000000003</v>
      </c>
      <c r="O3371">
        <v>21671</v>
      </c>
      <c r="P3371" t="s">
        <v>58</v>
      </c>
      <c r="Q3371" t="s">
        <v>60</v>
      </c>
    </row>
    <row r="3372" spans="1:18" x14ac:dyDescent="0.25">
      <c r="A3372" t="s">
        <v>28</v>
      </c>
      <c r="B3372" t="s">
        <v>36</v>
      </c>
      <c r="C3372" t="s">
        <v>47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1.617005</v>
      </c>
      <c r="H3372">
        <v>2.1613190000000002</v>
      </c>
      <c r="I3372">
        <v>82.687600000000003</v>
      </c>
      <c r="J3372">
        <v>-9.0399999999999996E-4</v>
      </c>
      <c r="K3372">
        <v>0.32121529999999998</v>
      </c>
      <c r="L3372">
        <v>0.54431419999999997</v>
      </c>
      <c r="M3372">
        <v>0.76741300000000001</v>
      </c>
      <c r="N3372">
        <v>1.0895319999999999</v>
      </c>
      <c r="O3372">
        <v>21671</v>
      </c>
      <c r="P3372" t="s">
        <v>58</v>
      </c>
      <c r="Q3372" t="s">
        <v>60</v>
      </c>
    </row>
    <row r="3373" spans="1:18" x14ac:dyDescent="0.25">
      <c r="A3373" t="s">
        <v>29</v>
      </c>
      <c r="B3373" t="s">
        <v>36</v>
      </c>
      <c r="C3373" t="s">
        <v>47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1.3523510000000001</v>
      </c>
      <c r="H3373">
        <v>1.807577</v>
      </c>
      <c r="I3373">
        <v>82.687600000000003</v>
      </c>
      <c r="J3373">
        <v>-7.5600000000000005E-4</v>
      </c>
      <c r="K3373">
        <v>0.2686422</v>
      </c>
      <c r="L3373">
        <v>0.45522659999999998</v>
      </c>
      <c r="M3373">
        <v>0.64181100000000002</v>
      </c>
      <c r="N3373">
        <v>0.91120939999999995</v>
      </c>
      <c r="O3373">
        <v>21671</v>
      </c>
      <c r="P3373" t="s">
        <v>58</v>
      </c>
      <c r="Q3373" t="s">
        <v>60</v>
      </c>
    </row>
    <row r="3374" spans="1:18" x14ac:dyDescent="0.25">
      <c r="A3374" t="s">
        <v>43</v>
      </c>
      <c r="B3374" t="s">
        <v>36</v>
      </c>
      <c r="C3374" t="s">
        <v>47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35.042110000000001</v>
      </c>
      <c r="H3374">
        <v>46.837940000000003</v>
      </c>
      <c r="I3374">
        <v>82.687600000000003</v>
      </c>
      <c r="J3374">
        <v>-1.95906E-2</v>
      </c>
      <c r="K3374">
        <v>6.9610570000000003</v>
      </c>
      <c r="L3374">
        <v>11.79583</v>
      </c>
      <c r="M3374">
        <v>16.630610000000001</v>
      </c>
      <c r="N3374">
        <v>23.611260000000001</v>
      </c>
      <c r="O3374">
        <v>21671</v>
      </c>
      <c r="P3374" t="s">
        <v>58</v>
      </c>
      <c r="Q3374" t="s">
        <v>60</v>
      </c>
    </row>
    <row r="3375" spans="1:18" x14ac:dyDescent="0.25">
      <c r="A3375" t="s">
        <v>30</v>
      </c>
      <c r="B3375" t="s">
        <v>36</v>
      </c>
      <c r="C3375" t="s">
        <v>37</v>
      </c>
      <c r="D3375" t="s">
        <v>57</v>
      </c>
      <c r="E3375">
        <v>17</v>
      </c>
      <c r="F3375" t="str">
        <f t="shared" si="52"/>
        <v>Average Per Ton1-in-2August Typical Event Day100% Cycling17</v>
      </c>
      <c r="G3375">
        <v>0.2401133</v>
      </c>
      <c r="H3375">
        <v>0.3434779</v>
      </c>
      <c r="I3375">
        <v>82.231200000000001</v>
      </c>
      <c r="J3375">
        <v>-1.2415799999999999E-2</v>
      </c>
      <c r="K3375">
        <v>5.5988200000000002E-2</v>
      </c>
      <c r="L3375">
        <v>0.1033645</v>
      </c>
      <c r="M3375">
        <v>0.15074090000000001</v>
      </c>
      <c r="N3375">
        <v>0.2191448</v>
      </c>
      <c r="O3375">
        <v>9073</v>
      </c>
      <c r="P3375" t="s">
        <v>58</v>
      </c>
      <c r="Q3375" t="s">
        <v>60</v>
      </c>
      <c r="R3375" t="s">
        <v>66</v>
      </c>
    </row>
    <row r="3376" spans="1:18" x14ac:dyDescent="0.25">
      <c r="A3376" t="s">
        <v>28</v>
      </c>
      <c r="B3376" t="s">
        <v>36</v>
      </c>
      <c r="C3376" t="s">
        <v>37</v>
      </c>
      <c r="D3376" t="s">
        <v>57</v>
      </c>
      <c r="E3376">
        <v>17</v>
      </c>
      <c r="F3376" t="str">
        <f t="shared" si="52"/>
        <v>Average Per Premise1-in-2August Typical Event Day100% Cycling17</v>
      </c>
      <c r="G3376">
        <v>1.0782020000000001</v>
      </c>
      <c r="H3376">
        <v>1.542349</v>
      </c>
      <c r="I3376">
        <v>82.231200000000001</v>
      </c>
      <c r="J3376">
        <v>-5.5751599999999998E-2</v>
      </c>
      <c r="K3376">
        <v>0.25140869999999998</v>
      </c>
      <c r="L3376">
        <v>0.46414689999999997</v>
      </c>
      <c r="M3376">
        <v>0.67688510000000002</v>
      </c>
      <c r="N3376">
        <v>0.98404539999999996</v>
      </c>
      <c r="O3376">
        <v>9073</v>
      </c>
      <c r="P3376" t="s">
        <v>58</v>
      </c>
      <c r="Q3376" t="s">
        <v>60</v>
      </c>
      <c r="R3376" t="s">
        <v>66</v>
      </c>
    </row>
    <row r="3377" spans="1:18" x14ac:dyDescent="0.25">
      <c r="A3377" t="s">
        <v>29</v>
      </c>
      <c r="B3377" t="s">
        <v>36</v>
      </c>
      <c r="C3377" t="s">
        <v>37</v>
      </c>
      <c r="D3377" t="s">
        <v>57</v>
      </c>
      <c r="E3377">
        <v>17</v>
      </c>
      <c r="F3377" t="str">
        <f t="shared" si="52"/>
        <v>Average Per Device1-in-2August Typical Event Day100% Cycling17</v>
      </c>
      <c r="G3377">
        <v>0.87266089999999996</v>
      </c>
      <c r="H3377">
        <v>1.248326</v>
      </c>
      <c r="I3377">
        <v>82.231200000000001</v>
      </c>
      <c r="J3377">
        <v>-4.5123499999999997E-2</v>
      </c>
      <c r="K3377">
        <v>0.20348179999999999</v>
      </c>
      <c r="L3377">
        <v>0.37566500000000003</v>
      </c>
      <c r="M3377">
        <v>0.54784829999999995</v>
      </c>
      <c r="N3377">
        <v>0.79645350000000004</v>
      </c>
      <c r="O3377">
        <v>9073</v>
      </c>
      <c r="P3377" t="s">
        <v>58</v>
      </c>
      <c r="Q3377" t="s">
        <v>60</v>
      </c>
      <c r="R3377" t="s">
        <v>66</v>
      </c>
    </row>
    <row r="3378" spans="1:18" x14ac:dyDescent="0.25">
      <c r="A3378" t="s">
        <v>43</v>
      </c>
      <c r="B3378" t="s">
        <v>36</v>
      </c>
      <c r="C3378" t="s">
        <v>37</v>
      </c>
      <c r="D3378" t="s">
        <v>57</v>
      </c>
      <c r="E3378">
        <v>17</v>
      </c>
      <c r="F3378" t="str">
        <f t="shared" si="52"/>
        <v>Aggregate1-in-2August Typical Event Day100% Cycling17</v>
      </c>
      <c r="G3378">
        <v>9.7825290000000003</v>
      </c>
      <c r="H3378">
        <v>13.993729999999999</v>
      </c>
      <c r="I3378">
        <v>82.231200000000001</v>
      </c>
      <c r="J3378">
        <v>-0.50583420000000001</v>
      </c>
      <c r="K3378">
        <v>2.281031</v>
      </c>
      <c r="L3378">
        <v>4.2112049999999996</v>
      </c>
      <c r="M3378">
        <v>6.1413789999999997</v>
      </c>
      <c r="N3378">
        <v>8.9282439999999994</v>
      </c>
      <c r="O3378">
        <v>9073</v>
      </c>
      <c r="P3378" t="s">
        <v>58</v>
      </c>
      <c r="Q3378" t="s">
        <v>60</v>
      </c>
      <c r="R3378" t="s">
        <v>66</v>
      </c>
    </row>
    <row r="3379" spans="1:18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0.45550580000000002</v>
      </c>
      <c r="H3379">
        <v>0.5769048</v>
      </c>
      <c r="I3379">
        <v>82.724100000000007</v>
      </c>
      <c r="J3379">
        <v>-2.0190799999999998E-2</v>
      </c>
      <c r="K3379">
        <v>6.3461600000000007E-2</v>
      </c>
      <c r="L3379">
        <v>0.1213991</v>
      </c>
      <c r="M3379">
        <v>0.17933650000000001</v>
      </c>
      <c r="N3379">
        <v>0.26298890000000003</v>
      </c>
      <c r="O3379">
        <v>12598</v>
      </c>
      <c r="P3379" t="s">
        <v>58</v>
      </c>
      <c r="Q3379" t="s">
        <v>60</v>
      </c>
      <c r="R3379" t="s">
        <v>66</v>
      </c>
    </row>
    <row r="3380" spans="1:18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1.863785</v>
      </c>
      <c r="H3380">
        <v>2.3605109999999998</v>
      </c>
      <c r="I3380">
        <v>82.724100000000007</v>
      </c>
      <c r="J3380">
        <v>-8.2614199999999999E-2</v>
      </c>
      <c r="K3380">
        <v>0.25966479999999997</v>
      </c>
      <c r="L3380">
        <v>0.49672620000000001</v>
      </c>
      <c r="M3380">
        <v>0.73378759999999998</v>
      </c>
      <c r="N3380">
        <v>1.0760670000000001</v>
      </c>
      <c r="O3380">
        <v>12598</v>
      </c>
      <c r="P3380" t="s">
        <v>58</v>
      </c>
      <c r="Q3380" t="s">
        <v>60</v>
      </c>
      <c r="R3380" t="s">
        <v>66</v>
      </c>
    </row>
    <row r="3381" spans="1:18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1.597059</v>
      </c>
      <c r="H3381">
        <v>2.0226980000000001</v>
      </c>
      <c r="I3381">
        <v>82.724100000000007</v>
      </c>
      <c r="J3381">
        <v>-7.0791300000000001E-2</v>
      </c>
      <c r="K3381">
        <v>0.22250429999999999</v>
      </c>
      <c r="L3381">
        <v>0.42563980000000001</v>
      </c>
      <c r="M3381">
        <v>0.62877539999999998</v>
      </c>
      <c r="N3381">
        <v>0.92207099999999997</v>
      </c>
      <c r="O3381">
        <v>12598</v>
      </c>
      <c r="P3381" t="s">
        <v>58</v>
      </c>
      <c r="Q3381" t="s">
        <v>60</v>
      </c>
      <c r="R3381" t="s">
        <v>66</v>
      </c>
    </row>
    <row r="3382" spans="1:18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23.479959999999998</v>
      </c>
      <c r="H3382">
        <v>29.73771</v>
      </c>
      <c r="I3382">
        <v>82.724100000000007</v>
      </c>
      <c r="J3382">
        <v>-1.0407729999999999</v>
      </c>
      <c r="K3382">
        <v>3.271258</v>
      </c>
      <c r="L3382">
        <v>6.2577569999999998</v>
      </c>
      <c r="M3382">
        <v>9.2442569999999993</v>
      </c>
      <c r="N3382">
        <v>13.556290000000001</v>
      </c>
      <c r="O3382">
        <v>12598</v>
      </c>
      <c r="P3382" t="s">
        <v>58</v>
      </c>
      <c r="Q3382" t="s">
        <v>60</v>
      </c>
      <c r="R3382" t="s">
        <v>66</v>
      </c>
    </row>
    <row r="3383" spans="1:18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0.36532100000000001</v>
      </c>
      <c r="H3383">
        <v>0.47916890000000001</v>
      </c>
      <c r="I3383">
        <v>82.517700000000005</v>
      </c>
      <c r="J3383">
        <v>-1.69354E-2</v>
      </c>
      <c r="K3383">
        <v>6.0332499999999997E-2</v>
      </c>
      <c r="L3383">
        <v>0.113848</v>
      </c>
      <c r="M3383">
        <v>0.1673635</v>
      </c>
      <c r="N3383">
        <v>0.2446314</v>
      </c>
      <c r="O3383">
        <v>21671</v>
      </c>
      <c r="P3383" t="s">
        <v>58</v>
      </c>
      <c r="Q3383" t="s">
        <v>60</v>
      </c>
    </row>
    <row r="3384" spans="1:18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1.5557589999999999</v>
      </c>
      <c r="H3384">
        <v>2.0405929999999999</v>
      </c>
      <c r="I3384">
        <v>82.517700000000005</v>
      </c>
      <c r="J3384">
        <v>-7.2121099999999994E-2</v>
      </c>
      <c r="K3384">
        <v>0.25693250000000001</v>
      </c>
      <c r="L3384">
        <v>0.48483399999999999</v>
      </c>
      <c r="M3384">
        <v>0.71273549999999997</v>
      </c>
      <c r="N3384">
        <v>1.0417890000000001</v>
      </c>
      <c r="O3384">
        <v>21671</v>
      </c>
      <c r="P3384" t="s">
        <v>58</v>
      </c>
      <c r="Q3384" t="s">
        <v>60</v>
      </c>
    </row>
    <row r="3385" spans="1:18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1.301129</v>
      </c>
      <c r="H3385">
        <v>1.70661</v>
      </c>
      <c r="I3385">
        <v>82.517700000000005</v>
      </c>
      <c r="J3385">
        <v>-6.0317099999999998E-2</v>
      </c>
      <c r="K3385">
        <v>0.2148805</v>
      </c>
      <c r="L3385">
        <v>0.40548149999999999</v>
      </c>
      <c r="M3385">
        <v>0.59608249999999996</v>
      </c>
      <c r="N3385">
        <v>0.8712801</v>
      </c>
      <c r="O3385">
        <v>21671</v>
      </c>
      <c r="P3385" t="s">
        <v>58</v>
      </c>
      <c r="Q3385" t="s">
        <v>60</v>
      </c>
    </row>
    <row r="3386" spans="1:18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33.714849999999998</v>
      </c>
      <c r="H3386">
        <v>44.221690000000002</v>
      </c>
      <c r="I3386">
        <v>82.517700000000005</v>
      </c>
      <c r="J3386">
        <v>-1.562937</v>
      </c>
      <c r="K3386">
        <v>5.567984</v>
      </c>
      <c r="L3386">
        <v>10.50684</v>
      </c>
      <c r="M3386">
        <v>15.445690000000001</v>
      </c>
      <c r="N3386">
        <v>22.576609999999999</v>
      </c>
      <c r="O3386">
        <v>21671</v>
      </c>
      <c r="P3386" t="s">
        <v>58</v>
      </c>
      <c r="Q3386" t="s">
        <v>60</v>
      </c>
    </row>
    <row r="3387" spans="1:18" x14ac:dyDescent="0.25">
      <c r="A3387" t="s">
        <v>30</v>
      </c>
      <c r="B3387" t="s">
        <v>36</v>
      </c>
      <c r="C3387" t="s">
        <v>48</v>
      </c>
      <c r="D3387" t="s">
        <v>57</v>
      </c>
      <c r="E3387">
        <v>17</v>
      </c>
      <c r="F3387" t="str">
        <f t="shared" si="52"/>
        <v>Average Per Ton1-in-2July Monthly System Peak Day100% Cycling17</v>
      </c>
      <c r="G3387">
        <v>0.2389511</v>
      </c>
      <c r="H3387">
        <v>0.33952559999999998</v>
      </c>
      <c r="I3387">
        <v>82.563699999999997</v>
      </c>
      <c r="J3387">
        <v>-1.5628599999999999E-2</v>
      </c>
      <c r="K3387">
        <v>5.3025099999999999E-2</v>
      </c>
      <c r="L3387">
        <v>0.1005745</v>
      </c>
      <c r="M3387">
        <v>0.1481239</v>
      </c>
      <c r="N3387">
        <v>0.21677759999999999</v>
      </c>
      <c r="O3387">
        <v>9073</v>
      </c>
      <c r="P3387" t="s">
        <v>58</v>
      </c>
      <c r="Q3387" t="s">
        <v>60</v>
      </c>
      <c r="R3387" t="s">
        <v>67</v>
      </c>
    </row>
    <row r="3388" spans="1:18" x14ac:dyDescent="0.25">
      <c r="A3388" t="s">
        <v>28</v>
      </c>
      <c r="B3388" t="s">
        <v>36</v>
      </c>
      <c r="C3388" t="s">
        <v>48</v>
      </c>
      <c r="D3388" t="s">
        <v>57</v>
      </c>
      <c r="E3388">
        <v>17</v>
      </c>
      <c r="F3388" t="str">
        <f t="shared" si="52"/>
        <v>Average Per Premise1-in-2July Monthly System Peak Day100% Cycling17</v>
      </c>
      <c r="G3388">
        <v>1.072983</v>
      </c>
      <c r="H3388">
        <v>1.524602</v>
      </c>
      <c r="I3388">
        <v>82.563699999999997</v>
      </c>
      <c r="J3388">
        <v>-7.0178699999999997E-2</v>
      </c>
      <c r="K3388">
        <v>0.23810339999999999</v>
      </c>
      <c r="L3388">
        <v>0.45161859999999998</v>
      </c>
      <c r="M3388">
        <v>0.6651338</v>
      </c>
      <c r="N3388">
        <v>0.97341580000000005</v>
      </c>
      <c r="O3388">
        <v>9073</v>
      </c>
      <c r="P3388" t="s">
        <v>58</v>
      </c>
      <c r="Q3388" t="s">
        <v>60</v>
      </c>
      <c r="R3388" t="s">
        <v>67</v>
      </c>
    </row>
    <row r="3389" spans="1:18" x14ac:dyDescent="0.25">
      <c r="A3389" t="s">
        <v>29</v>
      </c>
      <c r="B3389" t="s">
        <v>36</v>
      </c>
      <c r="C3389" t="s">
        <v>48</v>
      </c>
      <c r="D3389" t="s">
        <v>57</v>
      </c>
      <c r="E3389">
        <v>17</v>
      </c>
      <c r="F3389" t="str">
        <f t="shared" si="52"/>
        <v>Average Per Device1-in-2July Monthly System Peak Day100% Cycling17</v>
      </c>
      <c r="G3389">
        <v>0.86843709999999996</v>
      </c>
      <c r="H3389">
        <v>1.233962</v>
      </c>
      <c r="I3389">
        <v>82.563699999999997</v>
      </c>
      <c r="J3389">
        <v>-5.6800299999999998E-2</v>
      </c>
      <c r="K3389">
        <v>0.19271289999999999</v>
      </c>
      <c r="L3389">
        <v>0.36552499999999999</v>
      </c>
      <c r="M3389">
        <v>0.53833710000000001</v>
      </c>
      <c r="N3389">
        <v>0.7878503</v>
      </c>
      <c r="O3389">
        <v>9073</v>
      </c>
      <c r="P3389" t="s">
        <v>58</v>
      </c>
      <c r="Q3389" t="s">
        <v>60</v>
      </c>
      <c r="R3389" t="s">
        <v>67</v>
      </c>
    </row>
    <row r="3390" spans="1:18" x14ac:dyDescent="0.25">
      <c r="A3390" t="s">
        <v>43</v>
      </c>
      <c r="B3390" t="s">
        <v>36</v>
      </c>
      <c r="C3390" t="s">
        <v>48</v>
      </c>
      <c r="D3390" t="s">
        <v>57</v>
      </c>
      <c r="E3390">
        <v>17</v>
      </c>
      <c r="F3390" t="str">
        <f t="shared" si="52"/>
        <v>Aggregate1-in-2July Monthly System Peak Day100% Cycling17</v>
      </c>
      <c r="G3390">
        <v>9.7351790000000005</v>
      </c>
      <c r="H3390">
        <v>13.83272</v>
      </c>
      <c r="I3390">
        <v>82.563699999999997</v>
      </c>
      <c r="J3390">
        <v>-0.6367313</v>
      </c>
      <c r="K3390">
        <v>2.1603119999999998</v>
      </c>
      <c r="L3390">
        <v>4.0975349999999997</v>
      </c>
      <c r="M3390">
        <v>6.0347590000000002</v>
      </c>
      <c r="N3390">
        <v>8.8318019999999997</v>
      </c>
      <c r="O3390">
        <v>9073</v>
      </c>
      <c r="P3390" t="s">
        <v>58</v>
      </c>
      <c r="Q3390" t="s">
        <v>60</v>
      </c>
      <c r="R3390" t="s">
        <v>67</v>
      </c>
    </row>
    <row r="3391" spans="1:18" x14ac:dyDescent="0.25">
      <c r="A3391" t="s">
        <v>30</v>
      </c>
      <c r="B3391" t="s">
        <v>36</v>
      </c>
      <c r="C3391" t="s">
        <v>48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0.45403250000000001</v>
      </c>
      <c r="H3391">
        <v>0.57476150000000004</v>
      </c>
      <c r="I3391">
        <v>83.275999999999996</v>
      </c>
      <c r="J3391">
        <v>-2.1115600000000002E-2</v>
      </c>
      <c r="K3391">
        <v>6.2687300000000001E-2</v>
      </c>
      <c r="L3391">
        <v>0.120729</v>
      </c>
      <c r="M3391">
        <v>0.1787706</v>
      </c>
      <c r="N3391">
        <v>0.26257350000000002</v>
      </c>
      <c r="O3391">
        <v>12598</v>
      </c>
      <c r="P3391" t="s">
        <v>58</v>
      </c>
      <c r="Q3391" t="s">
        <v>60</v>
      </c>
      <c r="R3391" t="s">
        <v>67</v>
      </c>
    </row>
    <row r="3392" spans="1:18" x14ac:dyDescent="0.25">
      <c r="A3392" t="s">
        <v>28</v>
      </c>
      <c r="B3392" t="s">
        <v>36</v>
      </c>
      <c r="C3392" t="s">
        <v>48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1.857756</v>
      </c>
      <c r="H3392">
        <v>2.3517410000000001</v>
      </c>
      <c r="I3392">
        <v>83.275999999999996</v>
      </c>
      <c r="J3392">
        <v>-8.6398199999999994E-2</v>
      </c>
      <c r="K3392">
        <v>0.25649650000000002</v>
      </c>
      <c r="L3392">
        <v>0.49398439999999999</v>
      </c>
      <c r="M3392">
        <v>0.73147229999999996</v>
      </c>
      <c r="N3392">
        <v>1.0743670000000001</v>
      </c>
      <c r="O3392">
        <v>12598</v>
      </c>
      <c r="P3392" t="s">
        <v>58</v>
      </c>
      <c r="Q3392" t="s">
        <v>60</v>
      </c>
      <c r="R3392" t="s">
        <v>67</v>
      </c>
    </row>
    <row r="3393" spans="1:18" x14ac:dyDescent="0.25">
      <c r="A3393" t="s">
        <v>29</v>
      </c>
      <c r="B3393" t="s">
        <v>36</v>
      </c>
      <c r="C3393" t="s">
        <v>48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1.591893</v>
      </c>
      <c r="H3393">
        <v>2.0151840000000001</v>
      </c>
      <c r="I3393">
        <v>83.275999999999996</v>
      </c>
      <c r="J3393">
        <v>-7.4033799999999997E-2</v>
      </c>
      <c r="K3393">
        <v>0.2197894</v>
      </c>
      <c r="L3393">
        <v>0.42329040000000001</v>
      </c>
      <c r="M3393">
        <v>0.6267914</v>
      </c>
      <c r="N3393">
        <v>0.92061459999999995</v>
      </c>
      <c r="O3393">
        <v>12598</v>
      </c>
      <c r="P3393" t="s">
        <v>58</v>
      </c>
      <c r="Q3393" t="s">
        <v>60</v>
      </c>
      <c r="R3393" t="s">
        <v>67</v>
      </c>
    </row>
    <row r="3394" spans="1:18" x14ac:dyDescent="0.25">
      <c r="A3394" t="s">
        <v>43</v>
      </c>
      <c r="B3394" t="s">
        <v>36</v>
      </c>
      <c r="C3394" t="s">
        <v>48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23.40401</v>
      </c>
      <c r="H3394">
        <v>29.627230000000001</v>
      </c>
      <c r="I3394">
        <v>83.275999999999996</v>
      </c>
      <c r="J3394">
        <v>-1.0884450000000001</v>
      </c>
      <c r="K3394">
        <v>3.231344</v>
      </c>
      <c r="L3394">
        <v>6.2232159999999999</v>
      </c>
      <c r="M3394">
        <v>9.2150879999999997</v>
      </c>
      <c r="N3394">
        <v>13.534879999999999</v>
      </c>
      <c r="O3394">
        <v>12598</v>
      </c>
      <c r="P3394" t="s">
        <v>58</v>
      </c>
      <c r="Q3394" t="s">
        <v>60</v>
      </c>
      <c r="R3394" t="s">
        <v>67</v>
      </c>
    </row>
    <row r="3395" spans="1:18" x14ac:dyDescent="0.25">
      <c r="A3395" t="s">
        <v>30</v>
      </c>
      <c r="B3395" t="s">
        <v>36</v>
      </c>
      <c r="C3395" t="s">
        <v>48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0.36397790000000002</v>
      </c>
      <c r="H3395">
        <v>0.47626819999999997</v>
      </c>
      <c r="I3395">
        <v>82.977800000000002</v>
      </c>
      <c r="J3395">
        <v>-1.88182E-2</v>
      </c>
      <c r="K3395">
        <v>5.8641800000000001E-2</v>
      </c>
      <c r="L3395">
        <v>0.1122903</v>
      </c>
      <c r="M3395">
        <v>0.1659388</v>
      </c>
      <c r="N3395">
        <v>0.2433987</v>
      </c>
      <c r="O3395">
        <v>21671</v>
      </c>
      <c r="P3395" t="s">
        <v>58</v>
      </c>
      <c r="Q3395" t="s">
        <v>60</v>
      </c>
    </row>
    <row r="3396" spans="1:18" x14ac:dyDescent="0.25">
      <c r="A3396" t="s">
        <v>28</v>
      </c>
      <c r="B3396" t="s">
        <v>36</v>
      </c>
      <c r="C3396" t="s">
        <v>48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1.5500389999999999</v>
      </c>
      <c r="H3396">
        <v>2.0282399999999998</v>
      </c>
      <c r="I3396">
        <v>82.977800000000002</v>
      </c>
      <c r="J3396">
        <v>-8.0139299999999997E-2</v>
      </c>
      <c r="K3396">
        <v>0.24973229999999999</v>
      </c>
      <c r="L3396">
        <v>0.47820030000000002</v>
      </c>
      <c r="M3396">
        <v>0.70666830000000003</v>
      </c>
      <c r="N3396">
        <v>1.03654</v>
      </c>
      <c r="O3396">
        <v>21671</v>
      </c>
      <c r="P3396" t="s">
        <v>58</v>
      </c>
      <c r="Q3396" t="s">
        <v>60</v>
      </c>
    </row>
    <row r="3397" spans="1:18" x14ac:dyDescent="0.25">
      <c r="A3397" t="s">
        <v>29</v>
      </c>
      <c r="B3397" t="s">
        <v>36</v>
      </c>
      <c r="C3397" t="s">
        <v>48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1.2963450000000001</v>
      </c>
      <c r="H3397">
        <v>1.6962790000000001</v>
      </c>
      <c r="I3397">
        <v>82.977800000000002</v>
      </c>
      <c r="J3397">
        <v>-6.7022999999999999E-2</v>
      </c>
      <c r="K3397">
        <v>0.20885870000000001</v>
      </c>
      <c r="L3397">
        <v>0.3999336</v>
      </c>
      <c r="M3397">
        <v>0.59100839999999999</v>
      </c>
      <c r="N3397">
        <v>0.8668901</v>
      </c>
      <c r="O3397">
        <v>21671</v>
      </c>
      <c r="P3397" t="s">
        <v>58</v>
      </c>
      <c r="Q3397" t="s">
        <v>60</v>
      </c>
    </row>
    <row r="3398" spans="1:18" x14ac:dyDescent="0.25">
      <c r="A3398" t="s">
        <v>43</v>
      </c>
      <c r="B3398" t="s">
        <v>36</v>
      </c>
      <c r="C3398" t="s">
        <v>48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33.590899999999998</v>
      </c>
      <c r="H3398">
        <v>43.953980000000001</v>
      </c>
      <c r="I3398">
        <v>82.977800000000002</v>
      </c>
      <c r="J3398">
        <v>-1.7366999999999999</v>
      </c>
      <c r="K3398">
        <v>5.4119479999999998</v>
      </c>
      <c r="L3398">
        <v>10.36308</v>
      </c>
      <c r="M3398">
        <v>15.314209999999999</v>
      </c>
      <c r="N3398">
        <v>22.462859999999999</v>
      </c>
      <c r="O3398">
        <v>21671</v>
      </c>
      <c r="P3398" t="s">
        <v>58</v>
      </c>
      <c r="Q3398" t="s">
        <v>60</v>
      </c>
    </row>
    <row r="3399" spans="1:18" x14ac:dyDescent="0.25">
      <c r="A3399" t="s">
        <v>30</v>
      </c>
      <c r="B3399" t="s">
        <v>36</v>
      </c>
      <c r="C3399" t="s">
        <v>49</v>
      </c>
      <c r="D3399" t="s">
        <v>57</v>
      </c>
      <c r="E3399">
        <v>17</v>
      </c>
      <c r="F3399" t="str">
        <f t="shared" si="53"/>
        <v>Average Per Ton1-in-2June Monthly System Peak Day100% Cycling17</v>
      </c>
      <c r="G3399">
        <v>0.2188273</v>
      </c>
      <c r="H3399">
        <v>0.2710919</v>
      </c>
      <c r="I3399">
        <v>76.584800000000001</v>
      </c>
      <c r="J3399">
        <v>-7.3205800000000001E-2</v>
      </c>
      <c r="K3399">
        <v>9.232E-4</v>
      </c>
      <c r="L3399">
        <v>5.2264600000000001E-2</v>
      </c>
      <c r="M3399">
        <v>0.10360610000000001</v>
      </c>
      <c r="N3399">
        <v>0.17773510000000001</v>
      </c>
      <c r="O3399">
        <v>9073</v>
      </c>
      <c r="P3399" t="s">
        <v>58</v>
      </c>
      <c r="Q3399" t="s">
        <v>60</v>
      </c>
      <c r="R3399" t="s">
        <v>68</v>
      </c>
    </row>
    <row r="3400" spans="1:18" x14ac:dyDescent="0.25">
      <c r="A3400" t="s">
        <v>28</v>
      </c>
      <c r="B3400" t="s">
        <v>36</v>
      </c>
      <c r="C3400" t="s">
        <v>49</v>
      </c>
      <c r="D3400" t="s">
        <v>57</v>
      </c>
      <c r="E3400">
        <v>17</v>
      </c>
      <c r="F3400" t="str">
        <f t="shared" si="53"/>
        <v>Average Per Premise1-in-2June Monthly System Peak Day100% Cycling17</v>
      </c>
      <c r="G3400">
        <v>0.98261960000000004</v>
      </c>
      <c r="H3400">
        <v>1.2173080000000001</v>
      </c>
      <c r="I3400">
        <v>76.584800000000001</v>
      </c>
      <c r="J3400">
        <v>-0.32872249999999997</v>
      </c>
      <c r="K3400">
        <v>4.1453000000000002E-3</v>
      </c>
      <c r="L3400">
        <v>0.23468849999999999</v>
      </c>
      <c r="M3400">
        <v>0.46523179999999997</v>
      </c>
      <c r="N3400">
        <v>0.79809960000000002</v>
      </c>
      <c r="O3400">
        <v>9073</v>
      </c>
      <c r="P3400" t="s">
        <v>58</v>
      </c>
      <c r="Q3400" t="s">
        <v>60</v>
      </c>
      <c r="R3400" t="s">
        <v>68</v>
      </c>
    </row>
    <row r="3401" spans="1:18" x14ac:dyDescent="0.25">
      <c r="A3401" t="s">
        <v>29</v>
      </c>
      <c r="B3401" t="s">
        <v>36</v>
      </c>
      <c r="C3401" t="s">
        <v>49</v>
      </c>
      <c r="D3401" t="s">
        <v>57</v>
      </c>
      <c r="E3401">
        <v>17</v>
      </c>
      <c r="F3401" t="str">
        <f t="shared" si="53"/>
        <v>Average Per Device1-in-2June Monthly System Peak Day100% Cycling17</v>
      </c>
      <c r="G3401">
        <v>0.7952996</v>
      </c>
      <c r="H3401">
        <v>0.98524860000000003</v>
      </c>
      <c r="I3401">
        <v>76.584800000000001</v>
      </c>
      <c r="J3401">
        <v>-0.26605699999999999</v>
      </c>
      <c r="K3401">
        <v>3.3551000000000002E-3</v>
      </c>
      <c r="L3401">
        <v>0.18994910000000001</v>
      </c>
      <c r="M3401">
        <v>0.37654310000000002</v>
      </c>
      <c r="N3401">
        <v>0.64595519999999995</v>
      </c>
      <c r="O3401">
        <v>9073</v>
      </c>
      <c r="P3401" t="s">
        <v>58</v>
      </c>
      <c r="Q3401" t="s">
        <v>60</v>
      </c>
      <c r="R3401" t="s">
        <v>68</v>
      </c>
    </row>
    <row r="3402" spans="1:18" x14ac:dyDescent="0.25">
      <c r="A3402" t="s">
        <v>43</v>
      </c>
      <c r="B3402" t="s">
        <v>36</v>
      </c>
      <c r="C3402" t="s">
        <v>49</v>
      </c>
      <c r="D3402" t="s">
        <v>57</v>
      </c>
      <c r="E3402">
        <v>17</v>
      </c>
      <c r="F3402" t="str">
        <f t="shared" si="53"/>
        <v>Aggregate1-in-2June Monthly System Peak Day100% Cycling17</v>
      </c>
      <c r="G3402">
        <v>8.9153079999999996</v>
      </c>
      <c r="H3402">
        <v>11.044639999999999</v>
      </c>
      <c r="I3402">
        <v>76.584800000000001</v>
      </c>
      <c r="J3402">
        <v>-2.9824989999999998</v>
      </c>
      <c r="K3402">
        <v>3.7610600000000001E-2</v>
      </c>
      <c r="L3402">
        <v>2.1293289999999998</v>
      </c>
      <c r="M3402">
        <v>4.2210479999999997</v>
      </c>
      <c r="N3402">
        <v>7.2411570000000003</v>
      </c>
      <c r="O3402">
        <v>9073</v>
      </c>
      <c r="P3402" t="s">
        <v>58</v>
      </c>
      <c r="Q3402" t="s">
        <v>60</v>
      </c>
      <c r="R3402" t="s">
        <v>68</v>
      </c>
    </row>
    <row r="3403" spans="1:18" x14ac:dyDescent="0.25">
      <c r="A3403" t="s">
        <v>30</v>
      </c>
      <c r="B3403" t="s">
        <v>36</v>
      </c>
      <c r="C3403" t="s">
        <v>49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0.4094622</v>
      </c>
      <c r="H3403">
        <v>0.50991960000000003</v>
      </c>
      <c r="I3403">
        <v>77.038700000000006</v>
      </c>
      <c r="J3403">
        <v>-5.1478599999999999E-2</v>
      </c>
      <c r="K3403">
        <v>3.8286399999999998E-2</v>
      </c>
      <c r="L3403">
        <v>0.1004574</v>
      </c>
      <c r="M3403">
        <v>0.16262840000000001</v>
      </c>
      <c r="N3403">
        <v>0.25239339999999999</v>
      </c>
      <c r="O3403">
        <v>12598</v>
      </c>
      <c r="P3403" t="s">
        <v>58</v>
      </c>
      <c r="Q3403" t="s">
        <v>60</v>
      </c>
      <c r="R3403" t="s">
        <v>68</v>
      </c>
    </row>
    <row r="3404" spans="1:18" x14ac:dyDescent="0.25">
      <c r="A3404" t="s">
        <v>28</v>
      </c>
      <c r="B3404" t="s">
        <v>36</v>
      </c>
      <c r="C3404" t="s">
        <v>49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1.675389</v>
      </c>
      <c r="H3404">
        <v>2.0864280000000002</v>
      </c>
      <c r="I3404">
        <v>77.038700000000006</v>
      </c>
      <c r="J3404">
        <v>-0.21063419999999999</v>
      </c>
      <c r="K3404">
        <v>0.15665570000000001</v>
      </c>
      <c r="L3404">
        <v>0.4110396</v>
      </c>
      <c r="M3404">
        <v>0.66542349999999995</v>
      </c>
      <c r="N3404">
        <v>1.032713</v>
      </c>
      <c r="O3404">
        <v>12598</v>
      </c>
      <c r="P3404" t="s">
        <v>58</v>
      </c>
      <c r="Q3404" t="s">
        <v>60</v>
      </c>
      <c r="R3404" t="s">
        <v>68</v>
      </c>
    </row>
    <row r="3405" spans="1:18" x14ac:dyDescent="0.25">
      <c r="A3405" t="s">
        <v>29</v>
      </c>
      <c r="B3405" t="s">
        <v>36</v>
      </c>
      <c r="C3405" t="s">
        <v>49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1.435624</v>
      </c>
      <c r="H3405">
        <v>1.7878400000000001</v>
      </c>
      <c r="I3405">
        <v>77.038700000000006</v>
      </c>
      <c r="J3405">
        <v>-0.1804904</v>
      </c>
      <c r="K3405">
        <v>0.13423669999999999</v>
      </c>
      <c r="L3405">
        <v>0.35221580000000002</v>
      </c>
      <c r="M3405">
        <v>0.5701948</v>
      </c>
      <c r="N3405">
        <v>0.88492190000000004</v>
      </c>
      <c r="O3405">
        <v>12598</v>
      </c>
      <c r="P3405" t="s">
        <v>58</v>
      </c>
      <c r="Q3405" t="s">
        <v>60</v>
      </c>
      <c r="R3405" t="s">
        <v>68</v>
      </c>
    </row>
    <row r="3406" spans="1:18" x14ac:dyDescent="0.25">
      <c r="A3406" t="s">
        <v>43</v>
      </c>
      <c r="B3406" t="s">
        <v>36</v>
      </c>
      <c r="C3406" t="s">
        <v>49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21.106549999999999</v>
      </c>
      <c r="H3406">
        <v>26.284829999999999</v>
      </c>
      <c r="I3406">
        <v>77.038700000000006</v>
      </c>
      <c r="J3406">
        <v>-2.6535690000000001</v>
      </c>
      <c r="K3406">
        <v>1.973549</v>
      </c>
      <c r="L3406">
        <v>5.1782769999999996</v>
      </c>
      <c r="M3406">
        <v>8.3830050000000007</v>
      </c>
      <c r="N3406">
        <v>13.010120000000001</v>
      </c>
      <c r="O3406">
        <v>12598</v>
      </c>
      <c r="P3406" t="s">
        <v>58</v>
      </c>
      <c r="Q3406" t="s">
        <v>60</v>
      </c>
      <c r="R3406" t="s">
        <v>68</v>
      </c>
    </row>
    <row r="3407" spans="1:18" x14ac:dyDescent="0.25">
      <c r="A3407" t="s">
        <v>30</v>
      </c>
      <c r="B3407" t="s">
        <v>36</v>
      </c>
      <c r="C3407" t="s">
        <v>49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0.32964339999999998</v>
      </c>
      <c r="H3407">
        <v>0.40992240000000002</v>
      </c>
      <c r="I3407">
        <v>76.848600000000005</v>
      </c>
      <c r="J3407">
        <v>-6.0575799999999999E-2</v>
      </c>
      <c r="K3407">
        <v>2.26424E-2</v>
      </c>
      <c r="L3407">
        <v>8.0279100000000006E-2</v>
      </c>
      <c r="M3407">
        <v>0.13791580000000001</v>
      </c>
      <c r="N3407">
        <v>0.221134</v>
      </c>
      <c r="O3407">
        <v>21671</v>
      </c>
      <c r="P3407" t="s">
        <v>58</v>
      </c>
      <c r="Q3407" t="s">
        <v>60</v>
      </c>
    </row>
    <row r="3408" spans="1:18" x14ac:dyDescent="0.25">
      <c r="A3408" t="s">
        <v>28</v>
      </c>
      <c r="B3408" t="s">
        <v>36</v>
      </c>
      <c r="C3408" t="s">
        <v>49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1.4038219999999999</v>
      </c>
      <c r="H3408">
        <v>1.7456989999999999</v>
      </c>
      <c r="I3408">
        <v>76.848600000000005</v>
      </c>
      <c r="J3408">
        <v>-0.25796859999999999</v>
      </c>
      <c r="K3408">
        <v>9.64251E-2</v>
      </c>
      <c r="L3408">
        <v>0.34187709999999999</v>
      </c>
      <c r="M3408">
        <v>0.58732910000000005</v>
      </c>
      <c r="N3408">
        <v>0.94172290000000003</v>
      </c>
      <c r="O3408">
        <v>21671</v>
      </c>
      <c r="P3408" t="s">
        <v>58</v>
      </c>
      <c r="Q3408" t="s">
        <v>60</v>
      </c>
    </row>
    <row r="3409" spans="1:18" x14ac:dyDescent="0.25">
      <c r="A3409" t="s">
        <v>29</v>
      </c>
      <c r="B3409" t="s">
        <v>36</v>
      </c>
      <c r="C3409" t="s">
        <v>49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1.174059</v>
      </c>
      <c r="H3409">
        <v>1.4599819999999999</v>
      </c>
      <c r="I3409">
        <v>76.848600000000005</v>
      </c>
      <c r="J3409">
        <v>-0.21574699999999999</v>
      </c>
      <c r="K3409">
        <v>8.0643300000000001E-2</v>
      </c>
      <c r="L3409">
        <v>0.28592230000000002</v>
      </c>
      <c r="M3409">
        <v>0.49120140000000001</v>
      </c>
      <c r="N3409">
        <v>0.78759170000000001</v>
      </c>
      <c r="O3409">
        <v>21671</v>
      </c>
      <c r="P3409" t="s">
        <v>58</v>
      </c>
      <c r="Q3409" t="s">
        <v>60</v>
      </c>
    </row>
    <row r="3410" spans="1:18" x14ac:dyDescent="0.25">
      <c r="A3410" t="s">
        <v>43</v>
      </c>
      <c r="B3410" t="s">
        <v>36</v>
      </c>
      <c r="C3410" t="s">
        <v>49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30.422229999999999</v>
      </c>
      <c r="H3410">
        <v>37.831040000000002</v>
      </c>
      <c r="I3410">
        <v>76.848600000000005</v>
      </c>
      <c r="J3410">
        <v>-5.5904369999999997</v>
      </c>
      <c r="K3410">
        <v>2.089629</v>
      </c>
      <c r="L3410">
        <v>7.4088190000000003</v>
      </c>
      <c r="M3410">
        <v>12.728009999999999</v>
      </c>
      <c r="N3410">
        <v>20.408080000000002</v>
      </c>
      <c r="O3410">
        <v>21671</v>
      </c>
      <c r="P3410" t="s">
        <v>58</v>
      </c>
      <c r="Q3410" t="s">
        <v>60</v>
      </c>
    </row>
    <row r="3411" spans="1:18" x14ac:dyDescent="0.25">
      <c r="A3411" t="s">
        <v>30</v>
      </c>
      <c r="B3411" t="s">
        <v>36</v>
      </c>
      <c r="C3411" t="s">
        <v>50</v>
      </c>
      <c r="D3411" t="s">
        <v>57</v>
      </c>
      <c r="E3411">
        <v>17</v>
      </c>
      <c r="F3411" t="str">
        <f t="shared" si="53"/>
        <v>Average Per Ton1-in-2May Monthly System Peak Day100% Cycling17</v>
      </c>
      <c r="G3411">
        <v>0.21910379999999999</v>
      </c>
      <c r="H3411">
        <v>0.2720322</v>
      </c>
      <c r="I3411">
        <v>75.75</v>
      </c>
      <c r="J3411">
        <v>-7.23916E-2</v>
      </c>
      <c r="K3411">
        <v>1.6485E-3</v>
      </c>
      <c r="L3411">
        <v>5.29284E-2</v>
      </c>
      <c r="M3411">
        <v>0.10420840000000001</v>
      </c>
      <c r="N3411">
        <v>0.1782485</v>
      </c>
      <c r="O3411">
        <v>9073</v>
      </c>
      <c r="P3411" t="s">
        <v>58</v>
      </c>
      <c r="Q3411" t="s">
        <v>60</v>
      </c>
      <c r="R3411" t="s">
        <v>69</v>
      </c>
    </row>
    <row r="3412" spans="1:18" x14ac:dyDescent="0.25">
      <c r="A3412" t="s">
        <v>28</v>
      </c>
      <c r="B3412" t="s">
        <v>36</v>
      </c>
      <c r="C3412" t="s">
        <v>50</v>
      </c>
      <c r="D3412" t="s">
        <v>57</v>
      </c>
      <c r="E3412">
        <v>17</v>
      </c>
      <c r="F3412" t="str">
        <f t="shared" si="53"/>
        <v>Average Per Premise1-in-2May Monthly System Peak Day100% Cycling17</v>
      </c>
      <c r="G3412">
        <v>0.98386119999999999</v>
      </c>
      <c r="H3412">
        <v>1.2215309999999999</v>
      </c>
      <c r="I3412">
        <v>75.75</v>
      </c>
      <c r="J3412">
        <v>-0.32506659999999998</v>
      </c>
      <c r="K3412">
        <v>7.4024E-3</v>
      </c>
      <c r="L3412">
        <v>0.2376693</v>
      </c>
      <c r="M3412">
        <v>0.46793630000000003</v>
      </c>
      <c r="N3412">
        <v>0.80040520000000004</v>
      </c>
      <c r="O3412">
        <v>9073</v>
      </c>
      <c r="P3412" t="s">
        <v>58</v>
      </c>
      <c r="Q3412" t="s">
        <v>60</v>
      </c>
      <c r="R3412" t="s">
        <v>69</v>
      </c>
    </row>
    <row r="3413" spans="1:18" x14ac:dyDescent="0.25">
      <c r="A3413" t="s">
        <v>29</v>
      </c>
      <c r="B3413" t="s">
        <v>36</v>
      </c>
      <c r="C3413" t="s">
        <v>50</v>
      </c>
      <c r="D3413" t="s">
        <v>57</v>
      </c>
      <c r="E3413">
        <v>17</v>
      </c>
      <c r="F3413" t="str">
        <f t="shared" si="53"/>
        <v>Average Per Device1-in-2May Monthly System Peak Day100% Cycling17</v>
      </c>
      <c r="G3413">
        <v>0.79630449999999997</v>
      </c>
      <c r="H3413">
        <v>0.98866609999999999</v>
      </c>
      <c r="I3413">
        <v>75.75</v>
      </c>
      <c r="J3413">
        <v>-0.263098</v>
      </c>
      <c r="K3413">
        <v>5.9912000000000003E-3</v>
      </c>
      <c r="L3413">
        <v>0.19236159999999999</v>
      </c>
      <c r="M3413">
        <v>0.37873200000000001</v>
      </c>
      <c r="N3413">
        <v>0.64782130000000004</v>
      </c>
      <c r="O3413">
        <v>9073</v>
      </c>
      <c r="P3413" t="s">
        <v>58</v>
      </c>
      <c r="Q3413" t="s">
        <v>60</v>
      </c>
      <c r="R3413" t="s">
        <v>69</v>
      </c>
    </row>
    <row r="3414" spans="1:18" x14ac:dyDescent="0.25">
      <c r="A3414" t="s">
        <v>43</v>
      </c>
      <c r="B3414" t="s">
        <v>36</v>
      </c>
      <c r="C3414" t="s">
        <v>50</v>
      </c>
      <c r="D3414" t="s">
        <v>57</v>
      </c>
      <c r="E3414">
        <v>17</v>
      </c>
      <c r="F3414" t="str">
        <f t="shared" si="53"/>
        <v>Aggregate1-in-2May Monthly System Peak Day100% Cycling17</v>
      </c>
      <c r="G3414">
        <v>8.9265729999999994</v>
      </c>
      <c r="H3414">
        <v>11.08295</v>
      </c>
      <c r="I3414">
        <v>75.75</v>
      </c>
      <c r="J3414">
        <v>-2.9493290000000001</v>
      </c>
      <c r="K3414">
        <v>6.7161700000000005E-2</v>
      </c>
      <c r="L3414">
        <v>2.156374</v>
      </c>
      <c r="M3414">
        <v>4.2455860000000003</v>
      </c>
      <c r="N3414">
        <v>7.2620760000000004</v>
      </c>
      <c r="O3414">
        <v>9073</v>
      </c>
      <c r="P3414" t="s">
        <v>58</v>
      </c>
      <c r="Q3414" t="s">
        <v>60</v>
      </c>
      <c r="R3414" t="s">
        <v>69</v>
      </c>
    </row>
    <row r="3415" spans="1:18" x14ac:dyDescent="0.25">
      <c r="A3415" t="s">
        <v>30</v>
      </c>
      <c r="B3415" t="s">
        <v>36</v>
      </c>
      <c r="C3415" t="s">
        <v>50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0.41146129999999997</v>
      </c>
      <c r="H3415">
        <v>0.5128279</v>
      </c>
      <c r="I3415">
        <v>76.369900000000001</v>
      </c>
      <c r="J3415">
        <v>-5.0024300000000001E-2</v>
      </c>
      <c r="K3415">
        <v>3.9418700000000001E-2</v>
      </c>
      <c r="L3415">
        <v>0.1013666</v>
      </c>
      <c r="M3415">
        <v>0.1633146</v>
      </c>
      <c r="N3415">
        <v>0.25275750000000002</v>
      </c>
      <c r="O3415">
        <v>12598</v>
      </c>
      <c r="P3415" t="s">
        <v>58</v>
      </c>
      <c r="Q3415" t="s">
        <v>60</v>
      </c>
      <c r="R3415" t="s">
        <v>69</v>
      </c>
    </row>
    <row r="3416" spans="1:18" x14ac:dyDescent="0.25">
      <c r="A3416" t="s">
        <v>28</v>
      </c>
      <c r="B3416" t="s">
        <v>36</v>
      </c>
      <c r="C3416" t="s">
        <v>50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1.6835690000000001</v>
      </c>
      <c r="H3416">
        <v>2.098328</v>
      </c>
      <c r="I3416">
        <v>76.369900000000001</v>
      </c>
      <c r="J3416">
        <v>-0.20468349999999999</v>
      </c>
      <c r="K3416">
        <v>0.16128870000000001</v>
      </c>
      <c r="L3416">
        <v>0.41475990000000001</v>
      </c>
      <c r="M3416">
        <v>0.66823109999999997</v>
      </c>
      <c r="N3416">
        <v>1.034203</v>
      </c>
      <c r="O3416">
        <v>12598</v>
      </c>
      <c r="P3416" t="s">
        <v>58</v>
      </c>
      <c r="Q3416" t="s">
        <v>60</v>
      </c>
      <c r="R3416" t="s">
        <v>69</v>
      </c>
    </row>
    <row r="3417" spans="1:18" x14ac:dyDescent="0.25">
      <c r="A3417" t="s">
        <v>29</v>
      </c>
      <c r="B3417" t="s">
        <v>36</v>
      </c>
      <c r="C3417" t="s">
        <v>50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1.4426330000000001</v>
      </c>
      <c r="H3417">
        <v>1.7980370000000001</v>
      </c>
      <c r="I3417">
        <v>76.369900000000001</v>
      </c>
      <c r="J3417">
        <v>-0.1753913</v>
      </c>
      <c r="K3417">
        <v>0.13820669999999999</v>
      </c>
      <c r="L3417">
        <v>0.35540369999999999</v>
      </c>
      <c r="M3417">
        <v>0.57260069999999996</v>
      </c>
      <c r="N3417">
        <v>0.88619859999999995</v>
      </c>
      <c r="O3417">
        <v>12598</v>
      </c>
      <c r="P3417" t="s">
        <v>58</v>
      </c>
      <c r="Q3417" t="s">
        <v>60</v>
      </c>
      <c r="R3417" t="s">
        <v>69</v>
      </c>
    </row>
    <row r="3418" spans="1:18" x14ac:dyDescent="0.25">
      <c r="A3418" t="s">
        <v>43</v>
      </c>
      <c r="B3418" t="s">
        <v>36</v>
      </c>
      <c r="C3418" t="s">
        <v>50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21.209599999999998</v>
      </c>
      <c r="H3418">
        <v>26.434740000000001</v>
      </c>
      <c r="I3418">
        <v>76.369900000000001</v>
      </c>
      <c r="J3418">
        <v>-2.5786030000000002</v>
      </c>
      <c r="K3418">
        <v>2.0319150000000001</v>
      </c>
      <c r="L3418">
        <v>5.2251450000000004</v>
      </c>
      <c r="M3418">
        <v>8.4183749999999993</v>
      </c>
      <c r="N3418">
        <v>13.028890000000001</v>
      </c>
      <c r="O3418">
        <v>12598</v>
      </c>
      <c r="P3418" t="s">
        <v>58</v>
      </c>
      <c r="Q3418" t="s">
        <v>60</v>
      </c>
      <c r="R3418" t="s">
        <v>69</v>
      </c>
    </row>
    <row r="3419" spans="1:18" x14ac:dyDescent="0.25">
      <c r="A3419" t="s">
        <v>30</v>
      </c>
      <c r="B3419" t="s">
        <v>36</v>
      </c>
      <c r="C3419" t="s">
        <v>50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0.33092120000000003</v>
      </c>
      <c r="H3419">
        <v>0.41200680000000001</v>
      </c>
      <c r="I3419">
        <v>76.110299999999995</v>
      </c>
      <c r="J3419">
        <v>-5.9389499999999998E-2</v>
      </c>
      <c r="K3419">
        <v>2.3604300000000002E-2</v>
      </c>
      <c r="L3419">
        <v>8.1085599999999994E-2</v>
      </c>
      <c r="M3419">
        <v>0.13856679999999999</v>
      </c>
      <c r="N3419">
        <v>0.2215606</v>
      </c>
      <c r="O3419">
        <v>21671</v>
      </c>
      <c r="P3419" t="s">
        <v>58</v>
      </c>
      <c r="Q3419" t="s">
        <v>60</v>
      </c>
    </row>
    <row r="3420" spans="1:18" x14ac:dyDescent="0.25">
      <c r="A3420" t="s">
        <v>28</v>
      </c>
      <c r="B3420" t="s">
        <v>36</v>
      </c>
      <c r="C3420" t="s">
        <v>50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1.4092640000000001</v>
      </c>
      <c r="H3420">
        <v>1.754575</v>
      </c>
      <c r="I3420">
        <v>76.110299999999995</v>
      </c>
      <c r="J3420">
        <v>-0.25291659999999999</v>
      </c>
      <c r="K3420">
        <v>0.1005215</v>
      </c>
      <c r="L3420">
        <v>0.3453116</v>
      </c>
      <c r="M3420">
        <v>0.59010169999999995</v>
      </c>
      <c r="N3420">
        <v>0.94353980000000004</v>
      </c>
      <c r="O3420">
        <v>21671</v>
      </c>
      <c r="P3420" t="s">
        <v>58</v>
      </c>
      <c r="Q3420" t="s">
        <v>60</v>
      </c>
    </row>
    <row r="3421" spans="1:18" x14ac:dyDescent="0.25">
      <c r="A3421" t="s">
        <v>29</v>
      </c>
      <c r="B3421" t="s">
        <v>36</v>
      </c>
      <c r="C3421" t="s">
        <v>50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1.1786110000000001</v>
      </c>
      <c r="H3421">
        <v>1.4674050000000001</v>
      </c>
      <c r="I3421">
        <v>76.110299999999995</v>
      </c>
      <c r="J3421">
        <v>-0.21152190000000001</v>
      </c>
      <c r="K3421">
        <v>8.4069199999999997E-2</v>
      </c>
      <c r="L3421">
        <v>0.28879470000000002</v>
      </c>
      <c r="M3421">
        <v>0.49352010000000002</v>
      </c>
      <c r="N3421">
        <v>0.78911120000000001</v>
      </c>
      <c r="O3421">
        <v>21671</v>
      </c>
      <c r="P3421" t="s">
        <v>58</v>
      </c>
      <c r="Q3421" t="s">
        <v>60</v>
      </c>
    </row>
    <row r="3422" spans="1:18" x14ac:dyDescent="0.25">
      <c r="A3422" t="s">
        <v>43</v>
      </c>
      <c r="B3422" t="s">
        <v>36</v>
      </c>
      <c r="C3422" t="s">
        <v>50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30.54016</v>
      </c>
      <c r="H3422">
        <v>38.023400000000002</v>
      </c>
      <c r="I3422">
        <v>76.110299999999995</v>
      </c>
      <c r="J3422">
        <v>-5.4809559999999999</v>
      </c>
      <c r="K3422">
        <v>2.178401</v>
      </c>
      <c r="L3422">
        <v>7.4832470000000004</v>
      </c>
      <c r="M3422">
        <v>12.78809</v>
      </c>
      <c r="N3422">
        <v>20.44745</v>
      </c>
      <c r="O3422">
        <v>21671</v>
      </c>
      <c r="P3422" t="s">
        <v>58</v>
      </c>
      <c r="Q3422" t="s">
        <v>60</v>
      </c>
    </row>
    <row r="3423" spans="1:18" x14ac:dyDescent="0.25">
      <c r="A3423" t="s">
        <v>30</v>
      </c>
      <c r="B3423" t="s">
        <v>36</v>
      </c>
      <c r="C3423" t="s">
        <v>51</v>
      </c>
      <c r="D3423" t="s">
        <v>57</v>
      </c>
      <c r="E3423">
        <v>17</v>
      </c>
      <c r="F3423" t="str">
        <f t="shared" si="53"/>
        <v>Average Per Ton1-in-2October Monthly System Peak Day100% Cycling17</v>
      </c>
      <c r="G3423">
        <v>0.23286660000000001</v>
      </c>
      <c r="H3423">
        <v>0.31883440000000002</v>
      </c>
      <c r="I3423">
        <v>82.628900000000002</v>
      </c>
      <c r="J3423">
        <v>-3.2659399999999998E-2</v>
      </c>
      <c r="K3423">
        <v>3.7426500000000001E-2</v>
      </c>
      <c r="L3423">
        <v>8.5967799999999997E-2</v>
      </c>
      <c r="M3423">
        <v>0.13450909999999999</v>
      </c>
      <c r="N3423">
        <v>0.2045951</v>
      </c>
      <c r="O3423">
        <v>9073</v>
      </c>
      <c r="P3423" t="s">
        <v>58</v>
      </c>
      <c r="Q3423" t="s">
        <v>60</v>
      </c>
      <c r="R3423" t="s">
        <v>70</v>
      </c>
    </row>
    <row r="3424" spans="1:18" x14ac:dyDescent="0.25">
      <c r="A3424" t="s">
        <v>28</v>
      </c>
      <c r="B3424" t="s">
        <v>36</v>
      </c>
      <c r="C3424" t="s">
        <v>51</v>
      </c>
      <c r="D3424" t="s">
        <v>57</v>
      </c>
      <c r="E3424">
        <v>17</v>
      </c>
      <c r="F3424" t="str">
        <f t="shared" si="53"/>
        <v>Average Per Premise1-in-2October Monthly System Peak Day100% Cycling17</v>
      </c>
      <c r="G3424">
        <v>1.0456620000000001</v>
      </c>
      <c r="H3424">
        <v>1.431691</v>
      </c>
      <c r="I3424">
        <v>82.628900000000002</v>
      </c>
      <c r="J3424">
        <v>-0.14665339999999999</v>
      </c>
      <c r="K3424">
        <v>0.16805970000000001</v>
      </c>
      <c r="L3424">
        <v>0.38602900000000001</v>
      </c>
      <c r="M3424">
        <v>0.60399840000000005</v>
      </c>
      <c r="N3424">
        <v>0.91871150000000001</v>
      </c>
      <c r="O3424">
        <v>9073</v>
      </c>
      <c r="P3424" t="s">
        <v>58</v>
      </c>
      <c r="Q3424" t="s">
        <v>60</v>
      </c>
      <c r="R3424" t="s">
        <v>70</v>
      </c>
    </row>
    <row r="3425" spans="1:18" x14ac:dyDescent="0.25">
      <c r="A3425" t="s">
        <v>29</v>
      </c>
      <c r="B3425" t="s">
        <v>36</v>
      </c>
      <c r="C3425" t="s">
        <v>51</v>
      </c>
      <c r="D3425" t="s">
        <v>57</v>
      </c>
      <c r="E3425">
        <v>17</v>
      </c>
      <c r="F3425" t="str">
        <f t="shared" si="53"/>
        <v>Average Per Device1-in-2October Monthly System Peak Day100% Cycling17</v>
      </c>
      <c r="G3425">
        <v>0.84632359999999995</v>
      </c>
      <c r="H3425">
        <v>1.158763</v>
      </c>
      <c r="I3425">
        <v>82.628900000000002</v>
      </c>
      <c r="J3425">
        <v>-0.11869639999999999</v>
      </c>
      <c r="K3425">
        <v>0.1360219</v>
      </c>
      <c r="L3425">
        <v>0.31243900000000002</v>
      </c>
      <c r="M3425">
        <v>0.48885620000000002</v>
      </c>
      <c r="N3425">
        <v>0.74357450000000003</v>
      </c>
      <c r="O3425">
        <v>9073</v>
      </c>
      <c r="P3425" t="s">
        <v>58</v>
      </c>
      <c r="Q3425" t="s">
        <v>60</v>
      </c>
      <c r="R3425" t="s">
        <v>70</v>
      </c>
    </row>
    <row r="3426" spans="1:18" x14ac:dyDescent="0.25">
      <c r="A3426" t="s">
        <v>43</v>
      </c>
      <c r="B3426" t="s">
        <v>36</v>
      </c>
      <c r="C3426" t="s">
        <v>51</v>
      </c>
      <c r="D3426" t="s">
        <v>57</v>
      </c>
      <c r="E3426">
        <v>17</v>
      </c>
      <c r="F3426" t="str">
        <f t="shared" si="53"/>
        <v>Aggregate1-in-2October Monthly System Peak Day100% Cycling17</v>
      </c>
      <c r="G3426">
        <v>9.4872879999999995</v>
      </c>
      <c r="H3426">
        <v>12.98973</v>
      </c>
      <c r="I3426">
        <v>82.628900000000002</v>
      </c>
      <c r="J3426">
        <v>-1.330587</v>
      </c>
      <c r="K3426">
        <v>1.524805</v>
      </c>
      <c r="L3426">
        <v>3.5024419999999998</v>
      </c>
      <c r="M3426">
        <v>5.4800779999999998</v>
      </c>
      <c r="N3426">
        <v>8.3354689999999998</v>
      </c>
      <c r="O3426">
        <v>9073</v>
      </c>
      <c r="P3426" t="s">
        <v>58</v>
      </c>
      <c r="Q3426" t="s">
        <v>60</v>
      </c>
      <c r="R3426" t="s">
        <v>70</v>
      </c>
    </row>
    <row r="3427" spans="1:18" x14ac:dyDescent="0.25">
      <c r="A3427" t="s">
        <v>30</v>
      </c>
      <c r="B3427" t="s">
        <v>36</v>
      </c>
      <c r="C3427" t="s">
        <v>51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0.44033810000000001</v>
      </c>
      <c r="H3427">
        <v>0.55483859999999996</v>
      </c>
      <c r="I3427">
        <v>83.308899999999994</v>
      </c>
      <c r="J3427">
        <v>-2.9963900000000002E-2</v>
      </c>
      <c r="K3427">
        <v>5.53868E-2</v>
      </c>
      <c r="L3427">
        <v>0.11450050000000001</v>
      </c>
      <c r="M3427">
        <v>0.17361409999999999</v>
      </c>
      <c r="N3427">
        <v>0.25896479999999999</v>
      </c>
      <c r="O3427">
        <v>12598</v>
      </c>
      <c r="P3427" t="s">
        <v>58</v>
      </c>
      <c r="Q3427" t="s">
        <v>60</v>
      </c>
      <c r="R3427" t="s">
        <v>70</v>
      </c>
    </row>
    <row r="3428" spans="1:18" x14ac:dyDescent="0.25">
      <c r="A3428" t="s">
        <v>28</v>
      </c>
      <c r="B3428" t="s">
        <v>36</v>
      </c>
      <c r="C3428" t="s">
        <v>51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1.801723</v>
      </c>
      <c r="H3428">
        <v>2.2702230000000001</v>
      </c>
      <c r="I3428">
        <v>83.308899999999994</v>
      </c>
      <c r="J3428">
        <v>-0.1226027</v>
      </c>
      <c r="K3428">
        <v>0.2266253</v>
      </c>
      <c r="L3428">
        <v>0.46849940000000001</v>
      </c>
      <c r="M3428">
        <v>0.71037360000000005</v>
      </c>
      <c r="N3428">
        <v>1.0596019999999999</v>
      </c>
      <c r="O3428">
        <v>12598</v>
      </c>
      <c r="P3428" t="s">
        <v>58</v>
      </c>
      <c r="Q3428" t="s">
        <v>60</v>
      </c>
      <c r="R3428" t="s">
        <v>70</v>
      </c>
    </row>
    <row r="3429" spans="1:18" x14ac:dyDescent="0.25">
      <c r="A3429" t="s">
        <v>29</v>
      </c>
      <c r="B3429" t="s">
        <v>36</v>
      </c>
      <c r="C3429" t="s">
        <v>51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1.543879</v>
      </c>
      <c r="H3429">
        <v>1.9453320000000001</v>
      </c>
      <c r="I3429">
        <v>83.308899999999994</v>
      </c>
      <c r="J3429">
        <v>-0.105057</v>
      </c>
      <c r="K3429">
        <v>0.194193</v>
      </c>
      <c r="L3429">
        <v>0.40145259999999999</v>
      </c>
      <c r="M3429">
        <v>0.60871220000000004</v>
      </c>
      <c r="N3429">
        <v>0.90796220000000005</v>
      </c>
      <c r="O3429">
        <v>12598</v>
      </c>
      <c r="P3429" t="s">
        <v>58</v>
      </c>
      <c r="Q3429" t="s">
        <v>60</v>
      </c>
      <c r="R3429" t="s">
        <v>70</v>
      </c>
    </row>
    <row r="3430" spans="1:18" x14ac:dyDescent="0.25">
      <c r="A3430" t="s">
        <v>43</v>
      </c>
      <c r="B3430" t="s">
        <v>36</v>
      </c>
      <c r="C3430" t="s">
        <v>51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22.69811</v>
      </c>
      <c r="H3430">
        <v>28.600269999999998</v>
      </c>
      <c r="I3430">
        <v>83.308899999999994</v>
      </c>
      <c r="J3430">
        <v>-1.544548</v>
      </c>
      <c r="K3430">
        <v>2.8550249999999999</v>
      </c>
      <c r="L3430">
        <v>5.9021559999999997</v>
      </c>
      <c r="M3430">
        <v>8.949287</v>
      </c>
      <c r="N3430">
        <v>13.34886</v>
      </c>
      <c r="O3430">
        <v>12598</v>
      </c>
      <c r="P3430" t="s">
        <v>58</v>
      </c>
      <c r="Q3430" t="s">
        <v>60</v>
      </c>
      <c r="R3430" t="s">
        <v>70</v>
      </c>
    </row>
    <row r="3431" spans="1:18" x14ac:dyDescent="0.25">
      <c r="A3431" t="s">
        <v>30</v>
      </c>
      <c r="B3431" t="s">
        <v>36</v>
      </c>
      <c r="C3431" t="s">
        <v>51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0.3534698</v>
      </c>
      <c r="H3431">
        <v>0.45602369999999998</v>
      </c>
      <c r="I3431">
        <v>83.024199999999993</v>
      </c>
      <c r="J3431">
        <v>-3.1092499999999999E-2</v>
      </c>
      <c r="K3431">
        <v>4.7866899999999997E-2</v>
      </c>
      <c r="L3431">
        <v>0.1025539</v>
      </c>
      <c r="M3431">
        <v>0.15724089999999999</v>
      </c>
      <c r="N3431">
        <v>0.2362002</v>
      </c>
      <c r="O3431">
        <v>21671</v>
      </c>
      <c r="P3431" t="s">
        <v>58</v>
      </c>
      <c r="Q3431" t="s">
        <v>60</v>
      </c>
    </row>
    <row r="3432" spans="1:18" x14ac:dyDescent="0.25">
      <c r="A3432" t="s">
        <v>28</v>
      </c>
      <c r="B3432" t="s">
        <v>36</v>
      </c>
      <c r="C3432" t="s">
        <v>51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1.5052890000000001</v>
      </c>
      <c r="H3432">
        <v>1.942026</v>
      </c>
      <c r="I3432">
        <v>83.024199999999993</v>
      </c>
      <c r="J3432">
        <v>-0.1324108</v>
      </c>
      <c r="K3432">
        <v>0.20384620000000001</v>
      </c>
      <c r="L3432">
        <v>0.43673669999999998</v>
      </c>
      <c r="M3432">
        <v>0.66962719999999998</v>
      </c>
      <c r="N3432">
        <v>1.005884</v>
      </c>
      <c r="O3432">
        <v>21671</v>
      </c>
      <c r="P3432" t="s">
        <v>58</v>
      </c>
      <c r="Q3432" t="s">
        <v>60</v>
      </c>
    </row>
    <row r="3433" spans="1:18" x14ac:dyDescent="0.25">
      <c r="A3433" t="s">
        <v>29</v>
      </c>
      <c r="B3433" t="s">
        <v>36</v>
      </c>
      <c r="C3433" t="s">
        <v>51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1.25892</v>
      </c>
      <c r="H3433">
        <v>1.6241760000000001</v>
      </c>
      <c r="I3433">
        <v>83.024199999999993</v>
      </c>
      <c r="J3433">
        <v>-0.1107392</v>
      </c>
      <c r="K3433">
        <v>0.17048279999999999</v>
      </c>
      <c r="L3433">
        <v>0.36525629999999998</v>
      </c>
      <c r="M3433">
        <v>0.56002980000000002</v>
      </c>
      <c r="N3433">
        <v>0.84125170000000005</v>
      </c>
      <c r="O3433">
        <v>21671</v>
      </c>
      <c r="P3433" t="s">
        <v>58</v>
      </c>
      <c r="Q3433" t="s">
        <v>60</v>
      </c>
    </row>
    <row r="3434" spans="1:18" x14ac:dyDescent="0.25">
      <c r="A3434" t="s">
        <v>43</v>
      </c>
      <c r="B3434" t="s">
        <v>36</v>
      </c>
      <c r="C3434" t="s">
        <v>51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32.621130000000001</v>
      </c>
      <c r="H3434">
        <v>42.085650000000001</v>
      </c>
      <c r="I3434">
        <v>83.024199999999993</v>
      </c>
      <c r="J3434">
        <v>-2.8694739999999999</v>
      </c>
      <c r="K3434">
        <v>4.4175500000000003</v>
      </c>
      <c r="L3434">
        <v>9.4645209999999995</v>
      </c>
      <c r="M3434">
        <v>14.51149</v>
      </c>
      <c r="N3434">
        <v>21.79852</v>
      </c>
      <c r="O3434">
        <v>21671</v>
      </c>
      <c r="P3434" t="s">
        <v>58</v>
      </c>
      <c r="Q3434" t="s">
        <v>60</v>
      </c>
    </row>
    <row r="3435" spans="1:18" x14ac:dyDescent="0.25">
      <c r="A3435" t="s">
        <v>30</v>
      </c>
      <c r="B3435" t="s">
        <v>36</v>
      </c>
      <c r="C3435" t="s">
        <v>52</v>
      </c>
      <c r="D3435" t="s">
        <v>57</v>
      </c>
      <c r="E3435">
        <v>17</v>
      </c>
      <c r="F3435" t="str">
        <f t="shared" si="53"/>
        <v>Average Per Ton1-in-2September Monthly System Peak Day100% Cycling17</v>
      </c>
      <c r="G3435">
        <v>0.25344680000000003</v>
      </c>
      <c r="H3435">
        <v>0.38882</v>
      </c>
      <c r="I3435">
        <v>87.377300000000005</v>
      </c>
      <c r="J3435">
        <v>2.3463100000000001E-2</v>
      </c>
      <c r="K3435">
        <v>8.9580499999999993E-2</v>
      </c>
      <c r="L3435">
        <v>0.1353731</v>
      </c>
      <c r="M3435">
        <v>0.18116579999999999</v>
      </c>
      <c r="N3435">
        <v>0.24728320000000001</v>
      </c>
      <c r="O3435">
        <v>9073</v>
      </c>
      <c r="P3435" t="s">
        <v>58</v>
      </c>
      <c r="Q3435" t="s">
        <v>60</v>
      </c>
      <c r="R3435" t="s">
        <v>71</v>
      </c>
    </row>
    <row r="3436" spans="1:18" x14ac:dyDescent="0.25">
      <c r="A3436" t="s">
        <v>28</v>
      </c>
      <c r="B3436" t="s">
        <v>36</v>
      </c>
      <c r="C3436" t="s">
        <v>52</v>
      </c>
      <c r="D3436" t="s">
        <v>57</v>
      </c>
      <c r="E3436">
        <v>17</v>
      </c>
      <c r="F3436" t="str">
        <f t="shared" si="53"/>
        <v>Average Per Premise1-in-2September Monthly System Peak Day100% Cycling17</v>
      </c>
      <c r="G3436">
        <v>1.1380749999999999</v>
      </c>
      <c r="H3436">
        <v>1.7459530000000001</v>
      </c>
      <c r="I3436">
        <v>87.377300000000005</v>
      </c>
      <c r="J3436">
        <v>0.1053586</v>
      </c>
      <c r="K3436">
        <v>0.40225119999999998</v>
      </c>
      <c r="L3436">
        <v>0.60787809999999998</v>
      </c>
      <c r="M3436">
        <v>0.81350509999999998</v>
      </c>
      <c r="N3436">
        <v>1.110398</v>
      </c>
      <c r="O3436">
        <v>9073</v>
      </c>
      <c r="P3436" t="s">
        <v>58</v>
      </c>
      <c r="Q3436" t="s">
        <v>60</v>
      </c>
      <c r="R3436" t="s">
        <v>71</v>
      </c>
    </row>
    <row r="3437" spans="1:18" x14ac:dyDescent="0.25">
      <c r="A3437" t="s">
        <v>29</v>
      </c>
      <c r="B3437" t="s">
        <v>36</v>
      </c>
      <c r="C3437" t="s">
        <v>52</v>
      </c>
      <c r="D3437" t="s">
        <v>57</v>
      </c>
      <c r="E3437">
        <v>17</v>
      </c>
      <c r="F3437" t="str">
        <f t="shared" si="53"/>
        <v>Average Per Device1-in-2September Monthly System Peak Day100% Cycling17</v>
      </c>
      <c r="G3437">
        <v>0.92111980000000004</v>
      </c>
      <c r="H3437">
        <v>1.413116</v>
      </c>
      <c r="I3437">
        <v>87.377300000000005</v>
      </c>
      <c r="J3437">
        <v>8.5273699999999994E-2</v>
      </c>
      <c r="K3437">
        <v>0.32556869999999999</v>
      </c>
      <c r="L3437">
        <v>0.4919963</v>
      </c>
      <c r="M3437">
        <v>0.65842389999999995</v>
      </c>
      <c r="N3437">
        <v>0.89871889999999999</v>
      </c>
      <c r="O3437">
        <v>9073</v>
      </c>
      <c r="P3437" t="s">
        <v>58</v>
      </c>
      <c r="Q3437" t="s">
        <v>60</v>
      </c>
      <c r="R3437" t="s">
        <v>71</v>
      </c>
    </row>
    <row r="3438" spans="1:18" x14ac:dyDescent="0.25">
      <c r="A3438" t="s">
        <v>43</v>
      </c>
      <c r="B3438" t="s">
        <v>36</v>
      </c>
      <c r="C3438" t="s">
        <v>52</v>
      </c>
      <c r="D3438" t="s">
        <v>57</v>
      </c>
      <c r="E3438">
        <v>17</v>
      </c>
      <c r="F3438" t="str">
        <f t="shared" si="53"/>
        <v>Aggregate1-in-2September Monthly System Peak Day100% Cycling17</v>
      </c>
      <c r="G3438">
        <v>10.325749999999999</v>
      </c>
      <c r="H3438">
        <v>15.84103</v>
      </c>
      <c r="I3438">
        <v>87.377300000000005</v>
      </c>
      <c r="J3438">
        <v>0.95591809999999999</v>
      </c>
      <c r="K3438">
        <v>3.6496249999999999</v>
      </c>
      <c r="L3438">
        <v>5.5152780000000003</v>
      </c>
      <c r="M3438">
        <v>7.3809310000000004</v>
      </c>
      <c r="N3438">
        <v>10.07464</v>
      </c>
      <c r="O3438">
        <v>9073</v>
      </c>
      <c r="P3438" t="s">
        <v>58</v>
      </c>
      <c r="Q3438" t="s">
        <v>60</v>
      </c>
      <c r="R3438" t="s">
        <v>71</v>
      </c>
    </row>
    <row r="3439" spans="1:18" x14ac:dyDescent="0.25">
      <c r="A3439" t="s">
        <v>30</v>
      </c>
      <c r="B3439" t="s">
        <v>36</v>
      </c>
      <c r="C3439" t="s">
        <v>52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0.48484739999999998</v>
      </c>
      <c r="H3439">
        <v>0.61959169999999997</v>
      </c>
      <c r="I3439">
        <v>87.686099999999996</v>
      </c>
      <c r="J3439">
        <v>-2.9283E-3</v>
      </c>
      <c r="K3439">
        <v>7.8409800000000002E-2</v>
      </c>
      <c r="L3439">
        <v>0.13474430000000001</v>
      </c>
      <c r="M3439">
        <v>0.19107879999999999</v>
      </c>
      <c r="N3439">
        <v>0.27241690000000002</v>
      </c>
      <c r="O3439">
        <v>12598</v>
      </c>
      <c r="P3439" t="s">
        <v>58</v>
      </c>
      <c r="Q3439" t="s">
        <v>60</v>
      </c>
      <c r="R3439" t="s">
        <v>71</v>
      </c>
    </row>
    <row r="3440" spans="1:18" x14ac:dyDescent="0.25">
      <c r="A3440" t="s">
        <v>28</v>
      </c>
      <c r="B3440" t="s">
        <v>36</v>
      </c>
      <c r="C3440" t="s">
        <v>52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1.983841</v>
      </c>
      <c r="H3440">
        <v>2.5351720000000002</v>
      </c>
      <c r="I3440">
        <v>87.686099999999996</v>
      </c>
      <c r="J3440">
        <v>-1.19817E-2</v>
      </c>
      <c r="K3440">
        <v>0.3208279</v>
      </c>
      <c r="L3440">
        <v>0.55133080000000001</v>
      </c>
      <c r="M3440">
        <v>0.78183369999999996</v>
      </c>
      <c r="N3440">
        <v>1.1146430000000001</v>
      </c>
      <c r="O3440">
        <v>12598</v>
      </c>
      <c r="P3440" t="s">
        <v>58</v>
      </c>
      <c r="Q3440" t="s">
        <v>60</v>
      </c>
      <c r="R3440" t="s">
        <v>71</v>
      </c>
    </row>
    <row r="3441" spans="1:18" x14ac:dyDescent="0.25">
      <c r="A3441" t="s">
        <v>29</v>
      </c>
      <c r="B3441" t="s">
        <v>36</v>
      </c>
      <c r="C3441" t="s">
        <v>52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1.6999340000000001</v>
      </c>
      <c r="H3441">
        <v>2.172364</v>
      </c>
      <c r="I3441">
        <v>87.686099999999996</v>
      </c>
      <c r="J3441">
        <v>-1.0267E-2</v>
      </c>
      <c r="K3441">
        <v>0.2749143</v>
      </c>
      <c r="L3441">
        <v>0.47243000000000002</v>
      </c>
      <c r="M3441">
        <v>0.66994569999999998</v>
      </c>
      <c r="N3441">
        <v>0.9551269</v>
      </c>
      <c r="O3441">
        <v>12598</v>
      </c>
      <c r="P3441" t="s">
        <v>58</v>
      </c>
      <c r="Q3441" t="s">
        <v>60</v>
      </c>
      <c r="R3441" t="s">
        <v>71</v>
      </c>
    </row>
    <row r="3442" spans="1:18" x14ac:dyDescent="0.25">
      <c r="A3442" t="s">
        <v>43</v>
      </c>
      <c r="B3442" t="s">
        <v>36</v>
      </c>
      <c r="C3442" t="s">
        <v>52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24.992429999999999</v>
      </c>
      <c r="H3442">
        <v>31.938099999999999</v>
      </c>
      <c r="I3442">
        <v>87.686099999999996</v>
      </c>
      <c r="J3442">
        <v>-0.15094569999999999</v>
      </c>
      <c r="K3442">
        <v>4.0417899999999998</v>
      </c>
      <c r="L3442">
        <v>6.945665</v>
      </c>
      <c r="M3442">
        <v>9.8495410000000003</v>
      </c>
      <c r="N3442">
        <v>14.04228</v>
      </c>
      <c r="O3442">
        <v>12598</v>
      </c>
      <c r="P3442" t="s">
        <v>58</v>
      </c>
      <c r="Q3442" t="s">
        <v>60</v>
      </c>
      <c r="R3442" t="s">
        <v>71</v>
      </c>
    </row>
    <row r="3443" spans="1:18" x14ac:dyDescent="0.25">
      <c r="A3443" t="s">
        <v>30</v>
      </c>
      <c r="B3443" t="s">
        <v>36</v>
      </c>
      <c r="C3443" t="s">
        <v>52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0.38796000000000003</v>
      </c>
      <c r="H3443">
        <v>0.52296759999999998</v>
      </c>
      <c r="I3443">
        <v>87.556799999999996</v>
      </c>
      <c r="J3443">
        <v>8.1218000000000002E-3</v>
      </c>
      <c r="K3443">
        <v>8.3086999999999994E-2</v>
      </c>
      <c r="L3443">
        <v>0.13500760000000001</v>
      </c>
      <c r="M3443">
        <v>0.18692829999999999</v>
      </c>
      <c r="N3443">
        <v>0.2618934</v>
      </c>
      <c r="O3443">
        <v>21671</v>
      </c>
      <c r="P3443" t="s">
        <v>58</v>
      </c>
      <c r="Q3443" t="s">
        <v>60</v>
      </c>
    </row>
    <row r="3444" spans="1:18" x14ac:dyDescent="0.25">
      <c r="A3444" t="s">
        <v>28</v>
      </c>
      <c r="B3444" t="s">
        <v>36</v>
      </c>
      <c r="C3444" t="s">
        <v>52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1.652169</v>
      </c>
      <c r="H3444">
        <v>2.2271139999999998</v>
      </c>
      <c r="I3444">
        <v>87.556799999999996</v>
      </c>
      <c r="J3444">
        <v>3.45875E-2</v>
      </c>
      <c r="K3444">
        <v>0.3538348</v>
      </c>
      <c r="L3444">
        <v>0.57494449999999997</v>
      </c>
      <c r="M3444">
        <v>0.79605420000000005</v>
      </c>
      <c r="N3444">
        <v>1.1153010000000001</v>
      </c>
      <c r="O3444">
        <v>21671</v>
      </c>
      <c r="P3444" t="s">
        <v>58</v>
      </c>
      <c r="Q3444" t="s">
        <v>60</v>
      </c>
    </row>
    <row r="3445" spans="1:18" x14ac:dyDescent="0.25">
      <c r="A3445" t="s">
        <v>29</v>
      </c>
      <c r="B3445" t="s">
        <v>36</v>
      </c>
      <c r="C3445" t="s">
        <v>52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1.3817600000000001</v>
      </c>
      <c r="H3445">
        <v>1.8626039999999999</v>
      </c>
      <c r="I3445">
        <v>87.556799999999996</v>
      </c>
      <c r="J3445">
        <v>2.89266E-2</v>
      </c>
      <c r="K3445">
        <v>0.29592289999999999</v>
      </c>
      <c r="L3445">
        <v>0.48084369999999999</v>
      </c>
      <c r="M3445">
        <v>0.66576449999999998</v>
      </c>
      <c r="N3445">
        <v>0.93276079999999995</v>
      </c>
      <c r="O3445">
        <v>21671</v>
      </c>
      <c r="P3445" t="s">
        <v>58</v>
      </c>
      <c r="Q3445" t="s">
        <v>60</v>
      </c>
    </row>
    <row r="3446" spans="1:18" x14ac:dyDescent="0.25">
      <c r="A3446" t="s">
        <v>43</v>
      </c>
      <c r="B3446" t="s">
        <v>36</v>
      </c>
      <c r="C3446" t="s">
        <v>52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35.804160000000003</v>
      </c>
      <c r="H3446">
        <v>48.26379</v>
      </c>
      <c r="I3446">
        <v>87.556799999999996</v>
      </c>
      <c r="J3446">
        <v>0.74954549999999998</v>
      </c>
      <c r="K3446">
        <v>7.6679539999999999</v>
      </c>
      <c r="L3446">
        <v>12.459619999999999</v>
      </c>
      <c r="M3446">
        <v>17.251290000000001</v>
      </c>
      <c r="N3446">
        <v>24.169699999999999</v>
      </c>
      <c r="O3446">
        <v>21671</v>
      </c>
      <c r="P3446" t="s">
        <v>58</v>
      </c>
      <c r="Q3446" t="s">
        <v>60</v>
      </c>
    </row>
    <row r="3447" spans="1:18" x14ac:dyDescent="0.25">
      <c r="A3447" t="s">
        <v>30</v>
      </c>
      <c r="B3447" t="s">
        <v>36</v>
      </c>
      <c r="C3447" t="s">
        <v>47</v>
      </c>
      <c r="D3447" t="s">
        <v>57</v>
      </c>
      <c r="E3447">
        <v>18</v>
      </c>
      <c r="F3447" t="str">
        <f t="shared" si="53"/>
        <v>Average Per Ton1-in-2August Monthly System Peak Day100% Cycling18</v>
      </c>
      <c r="G3447">
        <v>0.26602799999999999</v>
      </c>
      <c r="H3447">
        <v>0.38616499999999998</v>
      </c>
      <c r="I3447">
        <v>81.069599999999994</v>
      </c>
      <c r="J3447">
        <v>1.1809699999999999E-2</v>
      </c>
      <c r="K3447">
        <v>7.5810299999999997E-2</v>
      </c>
      <c r="L3447">
        <v>0.12013699999999999</v>
      </c>
      <c r="M3447">
        <v>0.16446359999999999</v>
      </c>
      <c r="N3447">
        <v>0.22846430000000001</v>
      </c>
      <c r="O3447">
        <v>9073</v>
      </c>
      <c r="P3447" t="s">
        <v>58</v>
      </c>
      <c r="Q3447" t="s">
        <v>60</v>
      </c>
      <c r="R3447" t="s">
        <v>66</v>
      </c>
    </row>
    <row r="3448" spans="1:18" x14ac:dyDescent="0.25">
      <c r="A3448" t="s">
        <v>28</v>
      </c>
      <c r="B3448" t="s">
        <v>36</v>
      </c>
      <c r="C3448" t="s">
        <v>47</v>
      </c>
      <c r="D3448" t="s">
        <v>57</v>
      </c>
      <c r="E3448">
        <v>18</v>
      </c>
      <c r="F3448" t="str">
        <f t="shared" si="53"/>
        <v>Average Per Premise1-in-2August Monthly System Peak Day100% Cycling18</v>
      </c>
      <c r="G3448">
        <v>1.194569</v>
      </c>
      <c r="H3448">
        <v>1.7340310000000001</v>
      </c>
      <c r="I3448">
        <v>81.069599999999994</v>
      </c>
      <c r="J3448">
        <v>5.3030000000000001E-2</v>
      </c>
      <c r="K3448">
        <v>0.3404179</v>
      </c>
      <c r="L3448">
        <v>0.53946179999999999</v>
      </c>
      <c r="M3448">
        <v>0.73850570000000004</v>
      </c>
      <c r="N3448">
        <v>1.0258940000000001</v>
      </c>
      <c r="O3448">
        <v>9073</v>
      </c>
      <c r="P3448" t="s">
        <v>58</v>
      </c>
      <c r="Q3448" t="s">
        <v>60</v>
      </c>
      <c r="R3448" t="s">
        <v>66</v>
      </c>
    </row>
    <row r="3449" spans="1:18" x14ac:dyDescent="0.25">
      <c r="A3449" t="s">
        <v>29</v>
      </c>
      <c r="B3449" t="s">
        <v>36</v>
      </c>
      <c r="C3449" t="s">
        <v>47</v>
      </c>
      <c r="D3449" t="s">
        <v>57</v>
      </c>
      <c r="E3449">
        <v>18</v>
      </c>
      <c r="F3449" t="str">
        <f t="shared" si="53"/>
        <v>Average Per Device1-in-2August Monthly System Peak Day100% Cycling18</v>
      </c>
      <c r="G3449">
        <v>0.96684460000000005</v>
      </c>
      <c r="H3449">
        <v>1.403467</v>
      </c>
      <c r="I3449">
        <v>81.069599999999994</v>
      </c>
      <c r="J3449">
        <v>4.2920699999999999E-2</v>
      </c>
      <c r="K3449">
        <v>0.27552290000000002</v>
      </c>
      <c r="L3449">
        <v>0.43662240000000002</v>
      </c>
      <c r="M3449">
        <v>0.59772190000000003</v>
      </c>
      <c r="N3449">
        <v>0.83032410000000001</v>
      </c>
      <c r="O3449">
        <v>9073</v>
      </c>
      <c r="P3449" t="s">
        <v>58</v>
      </c>
      <c r="Q3449" t="s">
        <v>60</v>
      </c>
      <c r="R3449" t="s">
        <v>66</v>
      </c>
    </row>
    <row r="3450" spans="1:18" x14ac:dyDescent="0.25">
      <c r="A3450" t="s">
        <v>43</v>
      </c>
      <c r="B3450" t="s">
        <v>36</v>
      </c>
      <c r="C3450" t="s">
        <v>47</v>
      </c>
      <c r="D3450" t="s">
        <v>57</v>
      </c>
      <c r="E3450">
        <v>18</v>
      </c>
      <c r="F3450" t="str">
        <f t="shared" si="53"/>
        <v>Aggregate1-in-2August Monthly System Peak Day100% Cycling18</v>
      </c>
      <c r="G3450">
        <v>10.838329999999999</v>
      </c>
      <c r="H3450">
        <v>15.732860000000001</v>
      </c>
      <c r="I3450">
        <v>81.069599999999994</v>
      </c>
      <c r="J3450">
        <v>0.4811415</v>
      </c>
      <c r="K3450">
        <v>3.0886110000000002</v>
      </c>
      <c r="L3450">
        <v>4.8945369999999997</v>
      </c>
      <c r="M3450">
        <v>6.7004630000000001</v>
      </c>
      <c r="N3450">
        <v>9.3079330000000002</v>
      </c>
      <c r="O3450">
        <v>9073</v>
      </c>
      <c r="P3450" t="s">
        <v>58</v>
      </c>
      <c r="Q3450" t="s">
        <v>60</v>
      </c>
      <c r="R3450" t="s">
        <v>66</v>
      </c>
    </row>
    <row r="3451" spans="1:18" x14ac:dyDescent="0.25">
      <c r="A3451" t="s">
        <v>30</v>
      </c>
      <c r="B3451" t="s">
        <v>36</v>
      </c>
      <c r="C3451" t="s">
        <v>47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0.50197349999999996</v>
      </c>
      <c r="H3451">
        <v>0.61600690000000002</v>
      </c>
      <c r="I3451">
        <v>81.431899999999999</v>
      </c>
      <c r="J3451">
        <v>-8.1200999999999999E-3</v>
      </c>
      <c r="K3451">
        <v>6.4049200000000001E-2</v>
      </c>
      <c r="L3451">
        <v>0.11403339999999999</v>
      </c>
      <c r="M3451">
        <v>0.16401760000000001</v>
      </c>
      <c r="N3451">
        <v>0.23618690000000001</v>
      </c>
      <c r="O3451">
        <v>12598</v>
      </c>
      <c r="P3451" t="s">
        <v>58</v>
      </c>
      <c r="Q3451" t="s">
        <v>60</v>
      </c>
      <c r="R3451" t="s">
        <v>66</v>
      </c>
    </row>
    <row r="3452" spans="1:18" x14ac:dyDescent="0.25">
      <c r="A3452" t="s">
        <v>28</v>
      </c>
      <c r="B3452" t="s">
        <v>36</v>
      </c>
      <c r="C3452" t="s">
        <v>47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2.0539149999999999</v>
      </c>
      <c r="H3452">
        <v>2.5205039999999999</v>
      </c>
      <c r="I3452">
        <v>81.431899999999999</v>
      </c>
      <c r="J3452">
        <v>-3.3224799999999999E-2</v>
      </c>
      <c r="K3452">
        <v>0.26206889999999999</v>
      </c>
      <c r="L3452">
        <v>0.46658830000000001</v>
      </c>
      <c r="M3452">
        <v>0.67110780000000003</v>
      </c>
      <c r="N3452">
        <v>0.96640150000000002</v>
      </c>
      <c r="O3452">
        <v>12598</v>
      </c>
      <c r="P3452" t="s">
        <v>58</v>
      </c>
      <c r="Q3452" t="s">
        <v>60</v>
      </c>
      <c r="R3452" t="s">
        <v>66</v>
      </c>
    </row>
    <row r="3453" spans="1:18" x14ac:dyDescent="0.25">
      <c r="A3453" t="s">
        <v>29</v>
      </c>
      <c r="B3453" t="s">
        <v>36</v>
      </c>
      <c r="C3453" t="s">
        <v>47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1.7599800000000001</v>
      </c>
      <c r="H3453">
        <v>2.1597949999999999</v>
      </c>
      <c r="I3453">
        <v>81.431899999999999</v>
      </c>
      <c r="J3453">
        <v>-2.8469999999999999E-2</v>
      </c>
      <c r="K3453">
        <v>0.22456429999999999</v>
      </c>
      <c r="L3453">
        <v>0.39981499999999998</v>
      </c>
      <c r="M3453">
        <v>0.57506570000000001</v>
      </c>
      <c r="N3453">
        <v>0.82809999999999995</v>
      </c>
      <c r="O3453">
        <v>12598</v>
      </c>
      <c r="P3453" t="s">
        <v>58</v>
      </c>
      <c r="Q3453" t="s">
        <v>60</v>
      </c>
      <c r="R3453" t="s">
        <v>66</v>
      </c>
    </row>
    <row r="3454" spans="1:18" x14ac:dyDescent="0.25">
      <c r="A3454" t="s">
        <v>43</v>
      </c>
      <c r="B3454" t="s">
        <v>36</v>
      </c>
      <c r="C3454" t="s">
        <v>47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25.875229999999998</v>
      </c>
      <c r="H3454">
        <v>31.753309999999999</v>
      </c>
      <c r="I3454">
        <v>81.431899999999999</v>
      </c>
      <c r="J3454">
        <v>-0.41856549999999998</v>
      </c>
      <c r="K3454">
        <v>3.3015439999999998</v>
      </c>
      <c r="L3454">
        <v>5.8780799999999997</v>
      </c>
      <c r="M3454">
        <v>8.4546159999999997</v>
      </c>
      <c r="N3454">
        <v>12.17473</v>
      </c>
      <c r="O3454">
        <v>12598</v>
      </c>
      <c r="P3454" t="s">
        <v>58</v>
      </c>
      <c r="Q3454" t="s">
        <v>60</v>
      </c>
      <c r="R3454" t="s">
        <v>66</v>
      </c>
    </row>
    <row r="3455" spans="1:18" x14ac:dyDescent="0.25">
      <c r="A3455" t="s">
        <v>30</v>
      </c>
      <c r="B3455" t="s">
        <v>36</v>
      </c>
      <c r="C3455" t="s">
        <v>47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0.40318310000000002</v>
      </c>
      <c r="H3455">
        <v>0.51977209999999996</v>
      </c>
      <c r="I3455">
        <v>81.280199999999994</v>
      </c>
      <c r="J3455">
        <v>2.2450000000000001E-4</v>
      </c>
      <c r="K3455">
        <v>6.8973599999999996E-2</v>
      </c>
      <c r="L3455">
        <v>0.116589</v>
      </c>
      <c r="M3455">
        <v>0.1642044</v>
      </c>
      <c r="N3455">
        <v>0.2329534</v>
      </c>
      <c r="O3455">
        <v>21671</v>
      </c>
      <c r="P3455" t="s">
        <v>58</v>
      </c>
      <c r="Q3455" t="s">
        <v>60</v>
      </c>
    </row>
    <row r="3456" spans="1:18" x14ac:dyDescent="0.25">
      <c r="A3456" t="s">
        <v>28</v>
      </c>
      <c r="B3456" t="s">
        <v>36</v>
      </c>
      <c r="C3456" t="s">
        <v>47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1.7169989999999999</v>
      </c>
      <c r="H3456">
        <v>2.2135060000000002</v>
      </c>
      <c r="I3456">
        <v>81.280199999999994</v>
      </c>
      <c r="J3456">
        <v>9.5609999999999998E-4</v>
      </c>
      <c r="K3456">
        <v>0.29373139999999998</v>
      </c>
      <c r="L3456">
        <v>0.49650670000000002</v>
      </c>
      <c r="M3456">
        <v>0.69928210000000002</v>
      </c>
      <c r="N3456">
        <v>0.99205739999999998</v>
      </c>
      <c r="O3456">
        <v>21671</v>
      </c>
      <c r="P3456" t="s">
        <v>58</v>
      </c>
      <c r="Q3456" t="s">
        <v>60</v>
      </c>
    </row>
    <row r="3457" spans="1:18" x14ac:dyDescent="0.25">
      <c r="A3457" t="s">
        <v>29</v>
      </c>
      <c r="B3457" t="s">
        <v>36</v>
      </c>
      <c r="C3457" t="s">
        <v>47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1.4359789999999999</v>
      </c>
      <c r="H3457">
        <v>1.8512230000000001</v>
      </c>
      <c r="I3457">
        <v>81.280199999999994</v>
      </c>
      <c r="J3457">
        <v>7.9960000000000003E-4</v>
      </c>
      <c r="K3457">
        <v>0.2456566</v>
      </c>
      <c r="L3457">
        <v>0.4152438</v>
      </c>
      <c r="M3457">
        <v>0.58483099999999999</v>
      </c>
      <c r="N3457">
        <v>0.82968799999999998</v>
      </c>
      <c r="O3457">
        <v>21671</v>
      </c>
      <c r="P3457" t="s">
        <v>58</v>
      </c>
      <c r="Q3457" t="s">
        <v>60</v>
      </c>
    </row>
    <row r="3458" spans="1:18" x14ac:dyDescent="0.25">
      <c r="A3458" t="s">
        <v>43</v>
      </c>
      <c r="B3458" t="s">
        <v>36</v>
      </c>
      <c r="C3458" t="s">
        <v>47</v>
      </c>
      <c r="D3458" t="s">
        <v>26</v>
      </c>
      <c r="E3458" s="1">
        <v>18</v>
      </c>
      <c r="F3458" t="str">
        <f t="shared" si="53"/>
        <v>Aggregate1-in-2August Monthly System Peak DayAll18</v>
      </c>
      <c r="G3458">
        <v>37.20908</v>
      </c>
      <c r="H3458">
        <v>47.968879999999999</v>
      </c>
      <c r="I3458">
        <v>81.280199999999994</v>
      </c>
      <c r="J3458">
        <v>2.07198E-2</v>
      </c>
      <c r="K3458">
        <v>6.3654539999999997</v>
      </c>
      <c r="L3458">
        <v>10.7598</v>
      </c>
      <c r="M3458">
        <v>15.15414</v>
      </c>
      <c r="N3458">
        <v>21.49888</v>
      </c>
      <c r="O3458">
        <v>21671</v>
      </c>
      <c r="P3458" t="s">
        <v>58</v>
      </c>
      <c r="Q3458" t="s">
        <v>60</v>
      </c>
    </row>
    <row r="3459" spans="1:18" x14ac:dyDescent="0.25">
      <c r="A3459" t="s">
        <v>30</v>
      </c>
      <c r="B3459" t="s">
        <v>36</v>
      </c>
      <c r="C3459" t="s">
        <v>37</v>
      </c>
      <c r="D3459" t="s">
        <v>57</v>
      </c>
      <c r="E3459" s="1">
        <v>18</v>
      </c>
      <c r="F3459" t="str">
        <f t="shared" ref="F3459:F3522" si="54">CONCATENATE(A3459,B3459,C3459,D3459,E3459)</f>
        <v>Average Per Ton1-in-2August Typical Event Day100% Cycling18</v>
      </c>
      <c r="G3459">
        <v>0.25505290000000003</v>
      </c>
      <c r="H3459">
        <v>0.35420099999999999</v>
      </c>
      <c r="I3459">
        <v>81.280100000000004</v>
      </c>
      <c r="J3459">
        <v>-1.1909299999999999E-2</v>
      </c>
      <c r="K3459">
        <v>5.3704399999999999E-2</v>
      </c>
      <c r="L3459">
        <v>9.9148200000000006E-2</v>
      </c>
      <c r="M3459">
        <v>0.144592</v>
      </c>
      <c r="N3459">
        <v>0.2102057</v>
      </c>
      <c r="O3459">
        <v>9073</v>
      </c>
      <c r="P3459" t="s">
        <v>58</v>
      </c>
      <c r="Q3459" t="s">
        <v>60</v>
      </c>
      <c r="R3459" t="s">
        <v>66</v>
      </c>
    </row>
    <row r="3460" spans="1:18" x14ac:dyDescent="0.25">
      <c r="A3460" t="s">
        <v>28</v>
      </c>
      <c r="B3460" t="s">
        <v>36</v>
      </c>
      <c r="C3460" t="s">
        <v>37</v>
      </c>
      <c r="D3460" t="s">
        <v>57</v>
      </c>
      <c r="E3460" s="1">
        <v>18</v>
      </c>
      <c r="F3460" t="str">
        <f t="shared" si="54"/>
        <v>Average Per Premise1-in-2August Typical Event Day100% Cycling18</v>
      </c>
      <c r="G3460">
        <v>1.1452869999999999</v>
      </c>
      <c r="H3460">
        <v>1.5905</v>
      </c>
      <c r="I3460">
        <v>81.280100000000004</v>
      </c>
      <c r="J3460">
        <v>-5.3477400000000001E-2</v>
      </c>
      <c r="K3460">
        <v>0.24115349999999999</v>
      </c>
      <c r="L3460">
        <v>0.4452139</v>
      </c>
      <c r="M3460">
        <v>0.64927440000000003</v>
      </c>
      <c r="N3460">
        <v>0.9439052</v>
      </c>
      <c r="O3460">
        <v>9073</v>
      </c>
      <c r="P3460" t="s">
        <v>58</v>
      </c>
      <c r="Q3460" t="s">
        <v>60</v>
      </c>
      <c r="R3460" t="s">
        <v>66</v>
      </c>
    </row>
    <row r="3461" spans="1:18" x14ac:dyDescent="0.25">
      <c r="A3461" t="s">
        <v>29</v>
      </c>
      <c r="B3461" t="s">
        <v>36</v>
      </c>
      <c r="C3461" t="s">
        <v>37</v>
      </c>
      <c r="D3461" t="s">
        <v>57</v>
      </c>
      <c r="E3461" s="1">
        <v>18</v>
      </c>
      <c r="F3461" t="str">
        <f t="shared" si="54"/>
        <v>Average Per Device1-in-2August Typical Event Day100% Cycling18</v>
      </c>
      <c r="G3461">
        <v>0.92695680000000003</v>
      </c>
      <c r="H3461">
        <v>1.2872980000000001</v>
      </c>
      <c r="I3461">
        <v>81.280100000000004</v>
      </c>
      <c r="J3461">
        <v>-4.3282899999999999E-2</v>
      </c>
      <c r="K3461">
        <v>0.19518160000000001</v>
      </c>
      <c r="L3461">
        <v>0.36034129999999998</v>
      </c>
      <c r="M3461">
        <v>0.525501</v>
      </c>
      <c r="N3461">
        <v>0.76396540000000002</v>
      </c>
      <c r="O3461">
        <v>9073</v>
      </c>
      <c r="P3461" t="s">
        <v>58</v>
      </c>
      <c r="Q3461" t="s">
        <v>60</v>
      </c>
      <c r="R3461" t="s">
        <v>66</v>
      </c>
    </row>
    <row r="3462" spans="1:18" x14ac:dyDescent="0.25">
      <c r="A3462" t="s">
        <v>43</v>
      </c>
      <c r="B3462" t="s">
        <v>36</v>
      </c>
      <c r="C3462" t="s">
        <v>37</v>
      </c>
      <c r="D3462" t="s">
        <v>57</v>
      </c>
      <c r="E3462" s="1">
        <v>18</v>
      </c>
      <c r="F3462" t="str">
        <f t="shared" si="54"/>
        <v>Aggregate1-in-2August Typical Event Day100% Cycling18</v>
      </c>
      <c r="G3462">
        <v>10.39119</v>
      </c>
      <c r="H3462">
        <v>14.43061</v>
      </c>
      <c r="I3462">
        <v>81.280100000000004</v>
      </c>
      <c r="J3462">
        <v>-0.48520079999999999</v>
      </c>
      <c r="K3462">
        <v>2.1879849999999998</v>
      </c>
      <c r="L3462">
        <v>4.0394259999999997</v>
      </c>
      <c r="M3462">
        <v>5.8908659999999999</v>
      </c>
      <c r="N3462">
        <v>8.5640520000000002</v>
      </c>
      <c r="O3462">
        <v>9073</v>
      </c>
      <c r="P3462" t="s">
        <v>58</v>
      </c>
      <c r="Q3462" t="s">
        <v>60</v>
      </c>
      <c r="R3462" t="s">
        <v>66</v>
      </c>
    </row>
    <row r="3463" spans="1:18" x14ac:dyDescent="0.25">
      <c r="A3463" t="s">
        <v>30</v>
      </c>
      <c r="B3463" t="s">
        <v>36</v>
      </c>
      <c r="C3463" t="s">
        <v>37</v>
      </c>
      <c r="D3463" t="s">
        <v>31</v>
      </c>
      <c r="E3463" s="1">
        <v>18</v>
      </c>
      <c r="F3463" t="str">
        <f t="shared" si="54"/>
        <v>Average Per Ton1-in-2August Typical Event Day50% Cycling18</v>
      </c>
      <c r="G3463">
        <v>0.48224679999999998</v>
      </c>
      <c r="H3463">
        <v>0.58901029999999999</v>
      </c>
      <c r="I3463">
        <v>81.767300000000006</v>
      </c>
      <c r="J3463">
        <v>-1.7756600000000001E-2</v>
      </c>
      <c r="K3463">
        <v>5.5810899999999997E-2</v>
      </c>
      <c r="L3463">
        <v>0.1067635</v>
      </c>
      <c r="M3463">
        <v>0.1577161</v>
      </c>
      <c r="N3463">
        <v>0.23128360000000001</v>
      </c>
      <c r="O3463">
        <v>12598</v>
      </c>
      <c r="P3463" t="s">
        <v>58</v>
      </c>
      <c r="Q3463" t="s">
        <v>60</v>
      </c>
      <c r="R3463" t="s">
        <v>66</v>
      </c>
    </row>
    <row r="3464" spans="1:18" x14ac:dyDescent="0.25">
      <c r="A3464" t="s">
        <v>28</v>
      </c>
      <c r="B3464" t="s">
        <v>36</v>
      </c>
      <c r="C3464" t="s">
        <v>37</v>
      </c>
      <c r="D3464" t="s">
        <v>31</v>
      </c>
      <c r="E3464" s="1">
        <v>18</v>
      </c>
      <c r="F3464" t="str">
        <f t="shared" si="54"/>
        <v>Average Per Premise1-in-2August Typical Event Day50% Cycling18</v>
      </c>
      <c r="G3464">
        <v>1.9732000000000001</v>
      </c>
      <c r="H3464">
        <v>2.4100419999999998</v>
      </c>
      <c r="I3464">
        <v>81.767300000000006</v>
      </c>
      <c r="J3464">
        <v>-7.2654399999999994E-2</v>
      </c>
      <c r="K3464">
        <v>0.22836029999999999</v>
      </c>
      <c r="L3464">
        <v>0.43684220000000001</v>
      </c>
      <c r="M3464">
        <v>0.64532400000000001</v>
      </c>
      <c r="N3464">
        <v>0.94633880000000004</v>
      </c>
      <c r="O3464">
        <v>12598</v>
      </c>
      <c r="P3464" t="s">
        <v>58</v>
      </c>
      <c r="Q3464" t="s">
        <v>60</v>
      </c>
      <c r="R3464" t="s">
        <v>66</v>
      </c>
    </row>
    <row r="3465" spans="1:18" x14ac:dyDescent="0.25">
      <c r="A3465" t="s">
        <v>29</v>
      </c>
      <c r="B3465" t="s">
        <v>36</v>
      </c>
      <c r="C3465" t="s">
        <v>37</v>
      </c>
      <c r="D3465" t="s">
        <v>31</v>
      </c>
      <c r="E3465" s="1">
        <v>18</v>
      </c>
      <c r="F3465" t="str">
        <f t="shared" si="54"/>
        <v>Average Per Device1-in-2August Typical Event Day50% Cycling18</v>
      </c>
      <c r="G3465">
        <v>1.6908160000000001</v>
      </c>
      <c r="H3465">
        <v>2.0651419999999998</v>
      </c>
      <c r="I3465">
        <v>81.767300000000006</v>
      </c>
      <c r="J3465">
        <v>-6.2256899999999997E-2</v>
      </c>
      <c r="K3465">
        <v>0.19567970000000001</v>
      </c>
      <c r="L3465">
        <v>0.37432579999999999</v>
      </c>
      <c r="M3465">
        <v>0.55297180000000001</v>
      </c>
      <c r="N3465">
        <v>0.81090839999999997</v>
      </c>
      <c r="O3465">
        <v>12598</v>
      </c>
      <c r="P3465" t="s">
        <v>58</v>
      </c>
      <c r="Q3465" t="s">
        <v>60</v>
      </c>
      <c r="R3465" t="s">
        <v>66</v>
      </c>
    </row>
    <row r="3466" spans="1:18" x14ac:dyDescent="0.25">
      <c r="A3466" t="s">
        <v>43</v>
      </c>
      <c r="B3466" t="s">
        <v>36</v>
      </c>
      <c r="C3466" t="s">
        <v>37</v>
      </c>
      <c r="D3466" t="s">
        <v>31</v>
      </c>
      <c r="E3466" s="1">
        <v>18</v>
      </c>
      <c r="F3466" t="str">
        <f t="shared" si="54"/>
        <v>Aggregate1-in-2August Typical Event Day50% Cycling18</v>
      </c>
      <c r="G3466">
        <v>24.85838</v>
      </c>
      <c r="H3466">
        <v>30.361719999999998</v>
      </c>
      <c r="I3466">
        <v>81.767300000000006</v>
      </c>
      <c r="J3466">
        <v>-0.91530029999999996</v>
      </c>
      <c r="K3466">
        <v>2.8768829999999999</v>
      </c>
      <c r="L3466">
        <v>5.5033380000000003</v>
      </c>
      <c r="M3466">
        <v>8.1297920000000001</v>
      </c>
      <c r="N3466">
        <v>11.92198</v>
      </c>
      <c r="O3466">
        <v>12598</v>
      </c>
      <c r="P3466" t="s">
        <v>58</v>
      </c>
      <c r="Q3466" t="s">
        <v>60</v>
      </c>
      <c r="R3466" t="s">
        <v>66</v>
      </c>
    </row>
    <row r="3467" spans="1:18" x14ac:dyDescent="0.25">
      <c r="A3467" t="s">
        <v>30</v>
      </c>
      <c r="B3467" t="s">
        <v>36</v>
      </c>
      <c r="C3467" t="s">
        <v>37</v>
      </c>
      <c r="D3467" t="s">
        <v>26</v>
      </c>
      <c r="E3467" s="1">
        <v>18</v>
      </c>
      <c r="F3467" t="str">
        <f t="shared" si="54"/>
        <v>Average Per Ton1-in-2August Typical Event DayAll18</v>
      </c>
      <c r="G3467">
        <v>0.38712069999999998</v>
      </c>
      <c r="H3467">
        <v>0.49069570000000001</v>
      </c>
      <c r="I3467">
        <v>81.563299999999998</v>
      </c>
      <c r="J3467">
        <v>-1.53083E-2</v>
      </c>
      <c r="K3467">
        <v>5.4928900000000003E-2</v>
      </c>
      <c r="L3467">
        <v>0.103575</v>
      </c>
      <c r="M3467">
        <v>0.152221</v>
      </c>
      <c r="N3467">
        <v>0.2224583</v>
      </c>
      <c r="O3467">
        <v>21671</v>
      </c>
      <c r="P3467" t="s">
        <v>58</v>
      </c>
      <c r="Q3467" t="s">
        <v>60</v>
      </c>
    </row>
    <row r="3468" spans="1:18" x14ac:dyDescent="0.25">
      <c r="A3468" t="s">
        <v>28</v>
      </c>
      <c r="B3468" t="s">
        <v>36</v>
      </c>
      <c r="C3468" t="s">
        <v>37</v>
      </c>
      <c r="D3468" t="s">
        <v>26</v>
      </c>
      <c r="E3468" s="1">
        <v>18</v>
      </c>
      <c r="F3468" t="str">
        <f t="shared" si="54"/>
        <v>Average Per Premise1-in-2August Typical Event DayAll18</v>
      </c>
      <c r="G3468">
        <v>1.648595</v>
      </c>
      <c r="H3468">
        <v>2.0896810000000001</v>
      </c>
      <c r="I3468">
        <v>81.563299999999998</v>
      </c>
      <c r="J3468">
        <v>-6.5192299999999995E-2</v>
      </c>
      <c r="K3468">
        <v>0.2339205</v>
      </c>
      <c r="L3468">
        <v>0.44108520000000001</v>
      </c>
      <c r="M3468">
        <v>0.64824970000000004</v>
      </c>
      <c r="N3468">
        <v>0.9473625</v>
      </c>
      <c r="O3468">
        <v>21671</v>
      </c>
      <c r="P3468" t="s">
        <v>58</v>
      </c>
      <c r="Q3468" t="s">
        <v>60</v>
      </c>
    </row>
    <row r="3469" spans="1:18" x14ac:dyDescent="0.25">
      <c r="A3469" t="s">
        <v>29</v>
      </c>
      <c r="B3469" t="s">
        <v>36</v>
      </c>
      <c r="C3469" t="s">
        <v>37</v>
      </c>
      <c r="D3469" t="s">
        <v>26</v>
      </c>
      <c r="E3469" s="1">
        <v>18</v>
      </c>
      <c r="F3469" t="str">
        <f t="shared" si="54"/>
        <v>Average Per Device1-in-2August Typical Event DayAll18</v>
      </c>
      <c r="G3469">
        <v>1.378771</v>
      </c>
      <c r="H3469">
        <v>1.7476640000000001</v>
      </c>
      <c r="I3469">
        <v>81.563299999999998</v>
      </c>
      <c r="J3469">
        <v>-5.4522300000000003E-2</v>
      </c>
      <c r="K3469">
        <v>0.1956349</v>
      </c>
      <c r="L3469">
        <v>0.36889300000000003</v>
      </c>
      <c r="M3469">
        <v>0.5421511</v>
      </c>
      <c r="N3469">
        <v>0.79230829999999997</v>
      </c>
      <c r="O3469">
        <v>21671</v>
      </c>
      <c r="P3469" t="s">
        <v>58</v>
      </c>
      <c r="Q3469" t="s">
        <v>60</v>
      </c>
    </row>
    <row r="3470" spans="1:18" x14ac:dyDescent="0.25">
      <c r="A3470" t="s">
        <v>43</v>
      </c>
      <c r="B3470" t="s">
        <v>36</v>
      </c>
      <c r="C3470" t="s">
        <v>37</v>
      </c>
      <c r="D3470" t="s">
        <v>26</v>
      </c>
      <c r="E3470" s="1">
        <v>18</v>
      </c>
      <c r="F3470" t="str">
        <f t="shared" si="54"/>
        <v>Aggregate1-in-2August Typical Event DayAll18</v>
      </c>
      <c r="G3470">
        <v>35.726709999999997</v>
      </c>
      <c r="H3470">
        <v>45.285469999999997</v>
      </c>
      <c r="I3470">
        <v>81.563299999999998</v>
      </c>
      <c r="J3470">
        <v>-1.412782</v>
      </c>
      <c r="K3470">
        <v>5.0692919999999999</v>
      </c>
      <c r="L3470">
        <v>9.5587560000000007</v>
      </c>
      <c r="M3470">
        <v>14.048220000000001</v>
      </c>
      <c r="N3470">
        <v>20.530290000000001</v>
      </c>
      <c r="O3470">
        <v>21671</v>
      </c>
      <c r="P3470" t="s">
        <v>58</v>
      </c>
      <c r="Q3470" t="s">
        <v>60</v>
      </c>
    </row>
    <row r="3471" spans="1:18" x14ac:dyDescent="0.25">
      <c r="A3471" t="s">
        <v>30</v>
      </c>
      <c r="B3471" t="s">
        <v>36</v>
      </c>
      <c r="C3471" t="s">
        <v>48</v>
      </c>
      <c r="D3471" t="s">
        <v>57</v>
      </c>
      <c r="E3471" s="1">
        <v>18</v>
      </c>
      <c r="F3471" t="str">
        <f t="shared" si="54"/>
        <v>Average Per Ton1-in-2July Monthly System Peak Day100% Cycling18</v>
      </c>
      <c r="G3471">
        <v>0.25365349999999998</v>
      </c>
      <c r="H3471">
        <v>0.35012539999999998</v>
      </c>
      <c r="I3471">
        <v>81.9495</v>
      </c>
      <c r="J3471">
        <v>-1.49911E-2</v>
      </c>
      <c r="K3471">
        <v>5.0862200000000003E-2</v>
      </c>
      <c r="L3471">
        <v>9.6472000000000002E-2</v>
      </c>
      <c r="M3471">
        <v>0.14208170000000001</v>
      </c>
      <c r="N3471">
        <v>0.20793500000000001</v>
      </c>
      <c r="O3471">
        <v>9073</v>
      </c>
      <c r="P3471" t="s">
        <v>58</v>
      </c>
      <c r="Q3471" t="s">
        <v>60</v>
      </c>
      <c r="R3471" t="s">
        <v>67</v>
      </c>
    </row>
    <row r="3472" spans="1:18" x14ac:dyDescent="0.25">
      <c r="A3472" t="s">
        <v>28</v>
      </c>
      <c r="B3472" t="s">
        <v>36</v>
      </c>
      <c r="C3472" t="s">
        <v>48</v>
      </c>
      <c r="D3472" t="s">
        <v>57</v>
      </c>
      <c r="E3472" s="1">
        <v>18</v>
      </c>
      <c r="F3472" t="str">
        <f t="shared" si="54"/>
        <v>Average Per Premise1-in-2July Monthly System Peak Day100% Cycling18</v>
      </c>
      <c r="G3472">
        <v>1.139003</v>
      </c>
      <c r="H3472">
        <v>1.5721989999999999</v>
      </c>
      <c r="I3472">
        <v>81.9495</v>
      </c>
      <c r="J3472">
        <v>-6.7316000000000001E-2</v>
      </c>
      <c r="K3472">
        <v>0.22839090000000001</v>
      </c>
      <c r="L3472">
        <v>0.43319659999999999</v>
      </c>
      <c r="M3472">
        <v>0.63800230000000002</v>
      </c>
      <c r="N3472">
        <v>0.93370920000000002</v>
      </c>
      <c r="O3472">
        <v>9073</v>
      </c>
      <c r="P3472" t="s">
        <v>58</v>
      </c>
      <c r="Q3472" t="s">
        <v>60</v>
      </c>
      <c r="R3472" t="s">
        <v>67</v>
      </c>
    </row>
    <row r="3473" spans="1:18" x14ac:dyDescent="0.25">
      <c r="A3473" t="s">
        <v>29</v>
      </c>
      <c r="B3473" t="s">
        <v>36</v>
      </c>
      <c r="C3473" t="s">
        <v>48</v>
      </c>
      <c r="D3473" t="s">
        <v>57</v>
      </c>
      <c r="E3473" s="1">
        <v>18</v>
      </c>
      <c r="F3473" t="str">
        <f t="shared" si="54"/>
        <v>Average Per Device1-in-2July Monthly System Peak Day100% Cycling18</v>
      </c>
      <c r="G3473">
        <v>0.92187090000000005</v>
      </c>
      <c r="H3473">
        <v>1.272486</v>
      </c>
      <c r="I3473">
        <v>81.9495</v>
      </c>
      <c r="J3473">
        <v>-5.4483400000000001E-2</v>
      </c>
      <c r="K3473">
        <v>0.18485199999999999</v>
      </c>
      <c r="L3473">
        <v>0.35061490000000001</v>
      </c>
      <c r="M3473">
        <v>0.5163778</v>
      </c>
      <c r="N3473">
        <v>0.75571310000000003</v>
      </c>
      <c r="O3473">
        <v>9073</v>
      </c>
      <c r="P3473" t="s">
        <v>58</v>
      </c>
      <c r="Q3473" t="s">
        <v>60</v>
      </c>
      <c r="R3473" t="s">
        <v>67</v>
      </c>
    </row>
    <row r="3474" spans="1:18" x14ac:dyDescent="0.25">
      <c r="A3474" t="s">
        <v>43</v>
      </c>
      <c r="B3474" t="s">
        <v>36</v>
      </c>
      <c r="C3474" t="s">
        <v>48</v>
      </c>
      <c r="D3474" t="s">
        <v>57</v>
      </c>
      <c r="E3474" s="1">
        <v>18</v>
      </c>
      <c r="F3474" t="str">
        <f t="shared" si="54"/>
        <v>Aggregate1-in-2July Monthly System Peak Day100% Cycling18</v>
      </c>
      <c r="G3474">
        <v>10.33417</v>
      </c>
      <c r="H3474">
        <v>14.264559999999999</v>
      </c>
      <c r="I3474">
        <v>81.9495</v>
      </c>
      <c r="J3474">
        <v>-0.61075829999999998</v>
      </c>
      <c r="K3474">
        <v>2.0721910000000001</v>
      </c>
      <c r="L3474">
        <v>3.930393</v>
      </c>
      <c r="M3474">
        <v>5.7885949999999999</v>
      </c>
      <c r="N3474">
        <v>8.4715439999999997</v>
      </c>
      <c r="O3474">
        <v>9073</v>
      </c>
      <c r="P3474" t="s">
        <v>58</v>
      </c>
      <c r="Q3474" t="s">
        <v>60</v>
      </c>
      <c r="R3474" t="s">
        <v>67</v>
      </c>
    </row>
    <row r="3475" spans="1:18" x14ac:dyDescent="0.25">
      <c r="A3475" t="s">
        <v>30</v>
      </c>
      <c r="B3475" t="s">
        <v>36</v>
      </c>
      <c r="C3475" t="s">
        <v>48</v>
      </c>
      <c r="D3475" t="s">
        <v>31</v>
      </c>
      <c r="E3475" s="1">
        <v>18</v>
      </c>
      <c r="F3475" t="str">
        <f t="shared" si="54"/>
        <v>Average Per Ton1-in-2July Monthly System Peak Day50% Cycling18</v>
      </c>
      <c r="G3475">
        <v>0.48064780000000001</v>
      </c>
      <c r="H3475">
        <v>0.58682199999999995</v>
      </c>
      <c r="I3475">
        <v>82.718500000000006</v>
      </c>
      <c r="J3475">
        <v>-1.85699E-2</v>
      </c>
      <c r="K3475">
        <v>5.5129900000000003E-2</v>
      </c>
      <c r="L3475">
        <v>0.1061742</v>
      </c>
      <c r="M3475">
        <v>0.15721850000000001</v>
      </c>
      <c r="N3475">
        <v>0.23091829999999999</v>
      </c>
      <c r="O3475">
        <v>12598</v>
      </c>
      <c r="P3475" t="s">
        <v>58</v>
      </c>
      <c r="Q3475" t="s">
        <v>60</v>
      </c>
      <c r="R3475" t="s">
        <v>67</v>
      </c>
    </row>
    <row r="3476" spans="1:18" x14ac:dyDescent="0.25">
      <c r="A3476" t="s">
        <v>28</v>
      </c>
      <c r="B3476" t="s">
        <v>36</v>
      </c>
      <c r="C3476" t="s">
        <v>48</v>
      </c>
      <c r="D3476" t="s">
        <v>31</v>
      </c>
      <c r="E3476" s="1">
        <v>18</v>
      </c>
      <c r="F3476" t="str">
        <f t="shared" si="54"/>
        <v>Average Per Premise1-in-2July Monthly System Peak Day50% Cycling18</v>
      </c>
      <c r="G3476">
        <v>1.966658</v>
      </c>
      <c r="H3476">
        <v>2.4010889999999998</v>
      </c>
      <c r="I3476">
        <v>82.718500000000006</v>
      </c>
      <c r="J3476">
        <v>-7.5982300000000003E-2</v>
      </c>
      <c r="K3476">
        <v>0.225574</v>
      </c>
      <c r="L3476">
        <v>0.43443090000000001</v>
      </c>
      <c r="M3476">
        <v>0.64328779999999997</v>
      </c>
      <c r="N3476">
        <v>0.94484409999999996</v>
      </c>
      <c r="O3476">
        <v>12598</v>
      </c>
      <c r="P3476" t="s">
        <v>58</v>
      </c>
      <c r="Q3476" t="s">
        <v>60</v>
      </c>
      <c r="R3476" t="s">
        <v>67</v>
      </c>
    </row>
    <row r="3477" spans="1:18" x14ac:dyDescent="0.25">
      <c r="A3477" t="s">
        <v>29</v>
      </c>
      <c r="B3477" t="s">
        <v>36</v>
      </c>
      <c r="C3477" t="s">
        <v>48</v>
      </c>
      <c r="D3477" t="s">
        <v>31</v>
      </c>
      <c r="E3477" s="1">
        <v>18</v>
      </c>
      <c r="F3477" t="str">
        <f t="shared" si="54"/>
        <v>Average Per Device1-in-2July Monthly System Peak Day50% Cycling18</v>
      </c>
      <c r="G3477">
        <v>1.6852100000000001</v>
      </c>
      <c r="H3477">
        <v>2.0574690000000002</v>
      </c>
      <c r="I3477">
        <v>82.718500000000006</v>
      </c>
      <c r="J3477">
        <v>-6.51085E-2</v>
      </c>
      <c r="K3477">
        <v>0.19329209999999999</v>
      </c>
      <c r="L3477">
        <v>0.37225960000000002</v>
      </c>
      <c r="M3477">
        <v>0.55122700000000002</v>
      </c>
      <c r="N3477">
        <v>0.8096276</v>
      </c>
      <c r="O3477">
        <v>12598</v>
      </c>
      <c r="P3477" t="s">
        <v>58</v>
      </c>
      <c r="Q3477" t="s">
        <v>60</v>
      </c>
      <c r="R3477" t="s">
        <v>67</v>
      </c>
    </row>
    <row r="3478" spans="1:18" x14ac:dyDescent="0.25">
      <c r="A3478" t="s">
        <v>43</v>
      </c>
      <c r="B3478" t="s">
        <v>36</v>
      </c>
      <c r="C3478" t="s">
        <v>48</v>
      </c>
      <c r="D3478" t="s">
        <v>31</v>
      </c>
      <c r="E3478" s="1">
        <v>18</v>
      </c>
      <c r="F3478" t="str">
        <f t="shared" si="54"/>
        <v>Aggregate1-in-2July Monthly System Peak Day50% Cycling18</v>
      </c>
      <c r="G3478">
        <v>24.775950000000002</v>
      </c>
      <c r="H3478">
        <v>30.248909999999999</v>
      </c>
      <c r="I3478">
        <v>82.718500000000006</v>
      </c>
      <c r="J3478">
        <v>-0.95722470000000004</v>
      </c>
      <c r="K3478">
        <v>2.8417810000000001</v>
      </c>
      <c r="L3478">
        <v>5.4729609999999997</v>
      </c>
      <c r="M3478">
        <v>8.1041399999999992</v>
      </c>
      <c r="N3478">
        <v>11.90315</v>
      </c>
      <c r="O3478">
        <v>12598</v>
      </c>
      <c r="P3478" t="s">
        <v>58</v>
      </c>
      <c r="Q3478" t="s">
        <v>60</v>
      </c>
      <c r="R3478" t="s">
        <v>67</v>
      </c>
    </row>
    <row r="3479" spans="1:18" x14ac:dyDescent="0.25">
      <c r="A3479" t="s">
        <v>30</v>
      </c>
      <c r="B3479" t="s">
        <v>36</v>
      </c>
      <c r="C3479" t="s">
        <v>48</v>
      </c>
      <c r="D3479" t="s">
        <v>26</v>
      </c>
      <c r="E3479" s="1">
        <v>18</v>
      </c>
      <c r="F3479" t="str">
        <f t="shared" si="54"/>
        <v>Average Per Ton1-in-2July Monthly System Peak DayAll18</v>
      </c>
      <c r="G3479">
        <v>0.38560529999999998</v>
      </c>
      <c r="H3479">
        <v>0.48771710000000001</v>
      </c>
      <c r="I3479">
        <v>82.396500000000003</v>
      </c>
      <c r="J3479">
        <v>-1.70715E-2</v>
      </c>
      <c r="K3479">
        <v>5.3343000000000002E-2</v>
      </c>
      <c r="L3479">
        <v>0.10211190000000001</v>
      </c>
      <c r="M3479">
        <v>0.15088070000000001</v>
      </c>
      <c r="N3479">
        <v>0.2212952</v>
      </c>
      <c r="O3479">
        <v>21671</v>
      </c>
      <c r="P3479" t="s">
        <v>58</v>
      </c>
      <c r="Q3479" t="s">
        <v>60</v>
      </c>
    </row>
    <row r="3480" spans="1:18" x14ac:dyDescent="0.25">
      <c r="A3480" t="s">
        <v>28</v>
      </c>
      <c r="B3480" t="s">
        <v>36</v>
      </c>
      <c r="C3480" t="s">
        <v>48</v>
      </c>
      <c r="D3480" t="s">
        <v>26</v>
      </c>
      <c r="E3480" s="1">
        <v>18</v>
      </c>
      <c r="F3480" t="str">
        <f t="shared" si="54"/>
        <v>Average Per Premise1-in-2July Monthly System Peak DayAll18</v>
      </c>
      <c r="G3480">
        <v>1.642142</v>
      </c>
      <c r="H3480">
        <v>2.0769959999999998</v>
      </c>
      <c r="I3480">
        <v>82.396500000000003</v>
      </c>
      <c r="J3480">
        <v>-7.2700799999999996E-2</v>
      </c>
      <c r="K3480">
        <v>0.2271669</v>
      </c>
      <c r="L3480">
        <v>0.43485439999999997</v>
      </c>
      <c r="M3480">
        <v>0.64254180000000005</v>
      </c>
      <c r="N3480">
        <v>0.94240950000000001</v>
      </c>
      <c r="O3480">
        <v>21671</v>
      </c>
      <c r="P3480" t="s">
        <v>58</v>
      </c>
      <c r="Q3480" t="s">
        <v>60</v>
      </c>
    </row>
    <row r="3481" spans="1:18" x14ac:dyDescent="0.25">
      <c r="A3481" t="s">
        <v>29</v>
      </c>
      <c r="B3481" t="s">
        <v>36</v>
      </c>
      <c r="C3481" t="s">
        <v>48</v>
      </c>
      <c r="D3481" t="s">
        <v>26</v>
      </c>
      <c r="E3481" s="1">
        <v>18</v>
      </c>
      <c r="F3481" t="str">
        <f t="shared" si="54"/>
        <v>Average Per Device1-in-2July Monthly System Peak DayAll18</v>
      </c>
      <c r="G3481">
        <v>1.373373</v>
      </c>
      <c r="H3481">
        <v>1.7370559999999999</v>
      </c>
      <c r="I3481">
        <v>82.396500000000003</v>
      </c>
      <c r="J3481">
        <v>-6.0801899999999999E-2</v>
      </c>
      <c r="K3481">
        <v>0.18998660000000001</v>
      </c>
      <c r="L3481">
        <v>0.36368200000000001</v>
      </c>
      <c r="M3481">
        <v>0.53737740000000001</v>
      </c>
      <c r="N3481">
        <v>0.78816600000000003</v>
      </c>
      <c r="O3481">
        <v>21671</v>
      </c>
      <c r="P3481" t="s">
        <v>58</v>
      </c>
      <c r="Q3481" t="s">
        <v>60</v>
      </c>
    </row>
    <row r="3482" spans="1:18" x14ac:dyDescent="0.25">
      <c r="A3482" t="s">
        <v>43</v>
      </c>
      <c r="B3482" t="s">
        <v>36</v>
      </c>
      <c r="C3482" t="s">
        <v>48</v>
      </c>
      <c r="D3482" t="s">
        <v>26</v>
      </c>
      <c r="E3482" s="1">
        <v>18</v>
      </c>
      <c r="F3482" t="str">
        <f t="shared" si="54"/>
        <v>Aggregate1-in-2July Monthly System Peak DayAll18</v>
      </c>
      <c r="G3482">
        <v>35.586849999999998</v>
      </c>
      <c r="H3482">
        <v>45.010579999999997</v>
      </c>
      <c r="I3482">
        <v>82.396500000000003</v>
      </c>
      <c r="J3482">
        <v>-1.575499</v>
      </c>
      <c r="K3482">
        <v>4.9229339999999997</v>
      </c>
      <c r="L3482">
        <v>9.4237289999999998</v>
      </c>
      <c r="M3482">
        <v>13.924519999999999</v>
      </c>
      <c r="N3482">
        <v>20.42296</v>
      </c>
      <c r="O3482">
        <v>21671</v>
      </c>
      <c r="P3482" t="s">
        <v>58</v>
      </c>
      <c r="Q3482" t="s">
        <v>60</v>
      </c>
    </row>
    <row r="3483" spans="1:18" x14ac:dyDescent="0.25">
      <c r="A3483" t="s">
        <v>30</v>
      </c>
      <c r="B3483" t="s">
        <v>36</v>
      </c>
      <c r="C3483" t="s">
        <v>49</v>
      </c>
      <c r="D3483" t="s">
        <v>57</v>
      </c>
      <c r="E3483" s="1">
        <v>18</v>
      </c>
      <c r="F3483" t="str">
        <f t="shared" si="54"/>
        <v>Average Per Ton1-in-2June Monthly System Peak Day100% Cycling18</v>
      </c>
      <c r="G3483">
        <v>0.2294225</v>
      </c>
      <c r="H3483">
        <v>0.2795552</v>
      </c>
      <c r="I3483">
        <v>75.454700000000003</v>
      </c>
      <c r="J3483">
        <v>-7.0219599999999993E-2</v>
      </c>
      <c r="K3483">
        <v>8.855E-4</v>
      </c>
      <c r="L3483">
        <v>5.0132700000000002E-2</v>
      </c>
      <c r="M3483">
        <v>9.9379899999999993E-2</v>
      </c>
      <c r="N3483">
        <v>0.1704851</v>
      </c>
      <c r="O3483">
        <v>9073</v>
      </c>
      <c r="P3483" t="s">
        <v>58</v>
      </c>
      <c r="Q3483" t="s">
        <v>60</v>
      </c>
      <c r="R3483" t="s">
        <v>68</v>
      </c>
    </row>
    <row r="3484" spans="1:18" x14ac:dyDescent="0.25">
      <c r="A3484" t="s">
        <v>28</v>
      </c>
      <c r="B3484" t="s">
        <v>36</v>
      </c>
      <c r="C3484" t="s">
        <v>49</v>
      </c>
      <c r="D3484" t="s">
        <v>57</v>
      </c>
      <c r="E3484" s="1">
        <v>18</v>
      </c>
      <c r="F3484" t="str">
        <f t="shared" si="54"/>
        <v>Average Per Premise1-in-2June Monthly System Peak Day100% Cycling18</v>
      </c>
      <c r="G3484">
        <v>1.0301959999999999</v>
      </c>
      <c r="H3484">
        <v>1.255312</v>
      </c>
      <c r="I3484">
        <v>75.454700000000003</v>
      </c>
      <c r="J3484">
        <v>-0.31531350000000002</v>
      </c>
      <c r="K3484">
        <v>3.9762E-3</v>
      </c>
      <c r="L3484">
        <v>0.22511539999999999</v>
      </c>
      <c r="M3484">
        <v>0.4462545</v>
      </c>
      <c r="N3484">
        <v>0.76554429999999996</v>
      </c>
      <c r="O3484">
        <v>9073</v>
      </c>
      <c r="P3484" t="s">
        <v>58</v>
      </c>
      <c r="Q3484" t="s">
        <v>60</v>
      </c>
      <c r="R3484" t="s">
        <v>68</v>
      </c>
    </row>
    <row r="3485" spans="1:18" x14ac:dyDescent="0.25">
      <c r="A3485" t="s">
        <v>29</v>
      </c>
      <c r="B3485" t="s">
        <v>36</v>
      </c>
      <c r="C3485" t="s">
        <v>49</v>
      </c>
      <c r="D3485" t="s">
        <v>57</v>
      </c>
      <c r="E3485" s="1">
        <v>18</v>
      </c>
      <c r="F3485" t="str">
        <f t="shared" si="54"/>
        <v>Average Per Device1-in-2June Monthly System Peak Day100% Cycling18</v>
      </c>
      <c r="G3485">
        <v>0.83380659999999995</v>
      </c>
      <c r="H3485">
        <v>1.016008</v>
      </c>
      <c r="I3485">
        <v>75.454700000000003</v>
      </c>
      <c r="J3485">
        <v>-0.2552043</v>
      </c>
      <c r="K3485">
        <v>3.2182000000000001E-3</v>
      </c>
      <c r="L3485">
        <v>0.1822009</v>
      </c>
      <c r="M3485">
        <v>0.36118349999999999</v>
      </c>
      <c r="N3485">
        <v>0.61960599999999999</v>
      </c>
      <c r="O3485">
        <v>9073</v>
      </c>
      <c r="P3485" t="s">
        <v>58</v>
      </c>
      <c r="Q3485" t="s">
        <v>60</v>
      </c>
      <c r="R3485" t="s">
        <v>68</v>
      </c>
    </row>
    <row r="3486" spans="1:18" x14ac:dyDescent="0.25">
      <c r="A3486" t="s">
        <v>43</v>
      </c>
      <c r="B3486" t="s">
        <v>36</v>
      </c>
      <c r="C3486" t="s">
        <v>49</v>
      </c>
      <c r="D3486" t="s">
        <v>57</v>
      </c>
      <c r="E3486" s="1">
        <v>18</v>
      </c>
      <c r="F3486" t="str">
        <f t="shared" si="54"/>
        <v>Aggregate1-in-2June Monthly System Peak Day100% Cycling18</v>
      </c>
      <c r="G3486">
        <v>9.3469719999999992</v>
      </c>
      <c r="H3486">
        <v>11.38944</v>
      </c>
      <c r="I3486">
        <v>75.454700000000003</v>
      </c>
      <c r="J3486">
        <v>-2.86084</v>
      </c>
      <c r="K3486">
        <v>3.6076400000000002E-2</v>
      </c>
      <c r="L3486">
        <v>2.0424720000000001</v>
      </c>
      <c r="M3486">
        <v>4.0488670000000004</v>
      </c>
      <c r="N3486">
        <v>6.9457829999999996</v>
      </c>
      <c r="O3486">
        <v>9073</v>
      </c>
      <c r="P3486" t="s">
        <v>58</v>
      </c>
      <c r="Q3486" t="s">
        <v>60</v>
      </c>
      <c r="R3486" t="s">
        <v>68</v>
      </c>
    </row>
    <row r="3487" spans="1:18" x14ac:dyDescent="0.25">
      <c r="A3487" t="s">
        <v>30</v>
      </c>
      <c r="B3487" t="s">
        <v>36</v>
      </c>
      <c r="C3487" t="s">
        <v>49</v>
      </c>
      <c r="D3487" t="s">
        <v>31</v>
      </c>
      <c r="E3487" s="1">
        <v>18</v>
      </c>
      <c r="F3487" t="str">
        <f t="shared" si="54"/>
        <v>Average Per Ton1-in-2June Monthly System Peak Day50% Cycling18</v>
      </c>
      <c r="G3487">
        <v>0.43227300000000002</v>
      </c>
      <c r="H3487">
        <v>0.52061950000000001</v>
      </c>
      <c r="I3487">
        <v>75.849100000000007</v>
      </c>
      <c r="J3487">
        <v>-4.52725E-2</v>
      </c>
      <c r="K3487">
        <v>3.3670699999999998E-2</v>
      </c>
      <c r="L3487">
        <v>8.8346499999999994E-2</v>
      </c>
      <c r="M3487">
        <v>0.14302229999999999</v>
      </c>
      <c r="N3487">
        <v>0.22196550000000001</v>
      </c>
      <c r="O3487">
        <v>12598</v>
      </c>
      <c r="P3487" t="s">
        <v>58</v>
      </c>
      <c r="Q3487" t="s">
        <v>60</v>
      </c>
      <c r="R3487" t="s">
        <v>68</v>
      </c>
    </row>
    <row r="3488" spans="1:18" x14ac:dyDescent="0.25">
      <c r="A3488" t="s">
        <v>28</v>
      </c>
      <c r="B3488" t="s">
        <v>36</v>
      </c>
      <c r="C3488" t="s">
        <v>49</v>
      </c>
      <c r="D3488" t="s">
        <v>31</v>
      </c>
      <c r="E3488" s="1">
        <v>18</v>
      </c>
      <c r="F3488" t="str">
        <f t="shared" si="54"/>
        <v>Average Per Premise1-in-2June Monthly System Peak Day50% Cycling18</v>
      </c>
      <c r="G3488">
        <v>1.768723</v>
      </c>
      <c r="H3488">
        <v>2.1302089999999998</v>
      </c>
      <c r="I3488">
        <v>75.849100000000007</v>
      </c>
      <c r="J3488">
        <v>-0.18524070000000001</v>
      </c>
      <c r="K3488">
        <v>0.13776969999999999</v>
      </c>
      <c r="L3488">
        <v>0.36148570000000002</v>
      </c>
      <c r="M3488">
        <v>0.58520170000000005</v>
      </c>
      <c r="N3488">
        <v>0.90821200000000002</v>
      </c>
      <c r="O3488">
        <v>12598</v>
      </c>
      <c r="P3488" t="s">
        <v>58</v>
      </c>
      <c r="Q3488" t="s">
        <v>60</v>
      </c>
      <c r="R3488" t="s">
        <v>68</v>
      </c>
    </row>
    <row r="3489" spans="1:18" x14ac:dyDescent="0.25">
      <c r="A3489" t="s">
        <v>29</v>
      </c>
      <c r="B3489" t="s">
        <v>36</v>
      </c>
      <c r="C3489" t="s">
        <v>49</v>
      </c>
      <c r="D3489" t="s">
        <v>31</v>
      </c>
      <c r="E3489" s="1">
        <v>18</v>
      </c>
      <c r="F3489" t="str">
        <f t="shared" si="54"/>
        <v>Average Per Device1-in-2June Monthly System Peak Day50% Cycling18</v>
      </c>
      <c r="G3489">
        <v>1.5156019999999999</v>
      </c>
      <c r="H3489">
        <v>1.8253550000000001</v>
      </c>
      <c r="I3489">
        <v>75.849100000000007</v>
      </c>
      <c r="J3489">
        <v>-0.15873090000000001</v>
      </c>
      <c r="K3489">
        <v>0.11805350000000001</v>
      </c>
      <c r="L3489">
        <v>0.30975350000000001</v>
      </c>
      <c r="M3489">
        <v>0.50145360000000005</v>
      </c>
      <c r="N3489">
        <v>0.77823799999999999</v>
      </c>
      <c r="O3489">
        <v>12598</v>
      </c>
      <c r="P3489" t="s">
        <v>58</v>
      </c>
      <c r="Q3489" t="s">
        <v>60</v>
      </c>
      <c r="R3489" t="s">
        <v>68</v>
      </c>
    </row>
    <row r="3490" spans="1:18" x14ac:dyDescent="0.25">
      <c r="A3490" t="s">
        <v>43</v>
      </c>
      <c r="B3490" t="s">
        <v>36</v>
      </c>
      <c r="C3490" t="s">
        <v>49</v>
      </c>
      <c r="D3490" t="s">
        <v>31</v>
      </c>
      <c r="E3490" s="1">
        <v>18</v>
      </c>
      <c r="F3490" t="str">
        <f t="shared" si="54"/>
        <v>Aggregate1-in-2June Monthly System Peak Day50% Cycling18</v>
      </c>
      <c r="G3490">
        <v>22.28238</v>
      </c>
      <c r="H3490">
        <v>26.836369999999999</v>
      </c>
      <c r="I3490">
        <v>75.849100000000007</v>
      </c>
      <c r="J3490">
        <v>-2.3336619999999999</v>
      </c>
      <c r="K3490">
        <v>1.7356229999999999</v>
      </c>
      <c r="L3490">
        <v>4.5539969999999999</v>
      </c>
      <c r="M3490">
        <v>7.3723710000000002</v>
      </c>
      <c r="N3490">
        <v>11.441649999999999</v>
      </c>
      <c r="O3490">
        <v>12598</v>
      </c>
      <c r="P3490" t="s">
        <v>58</v>
      </c>
      <c r="Q3490" t="s">
        <v>60</v>
      </c>
      <c r="R3490" t="s">
        <v>68</v>
      </c>
    </row>
    <row r="3491" spans="1:18" x14ac:dyDescent="0.25">
      <c r="A3491" t="s">
        <v>30</v>
      </c>
      <c r="B3491" t="s">
        <v>36</v>
      </c>
      <c r="C3491" t="s">
        <v>49</v>
      </c>
      <c r="D3491" t="s">
        <v>26</v>
      </c>
      <c r="E3491" s="1">
        <v>18</v>
      </c>
      <c r="F3491" t="str">
        <f t="shared" si="54"/>
        <v>Average Per Ton1-in-2June Monthly System Peak DayAll18</v>
      </c>
      <c r="G3491">
        <v>0.34733950000000002</v>
      </c>
      <c r="H3491">
        <v>0.4196859</v>
      </c>
      <c r="I3491">
        <v>75.683999999999997</v>
      </c>
      <c r="J3491">
        <v>-5.5717900000000001E-2</v>
      </c>
      <c r="K3491">
        <v>1.9943499999999999E-2</v>
      </c>
      <c r="L3491">
        <v>7.2346400000000005E-2</v>
      </c>
      <c r="M3491">
        <v>0.1247492</v>
      </c>
      <c r="N3491">
        <v>0.20041059999999999</v>
      </c>
      <c r="O3491">
        <v>21671</v>
      </c>
      <c r="P3491" t="s">
        <v>58</v>
      </c>
      <c r="Q3491" t="s">
        <v>60</v>
      </c>
    </row>
    <row r="3492" spans="1:18" x14ac:dyDescent="0.25">
      <c r="A3492" t="s">
        <v>28</v>
      </c>
      <c r="B3492" t="s">
        <v>36</v>
      </c>
      <c r="C3492" t="s">
        <v>49</v>
      </c>
      <c r="D3492" t="s">
        <v>26</v>
      </c>
      <c r="E3492" s="1">
        <v>18</v>
      </c>
      <c r="F3492" t="str">
        <f t="shared" si="54"/>
        <v>Average Per Premise1-in-2June Monthly System Peak DayAll18</v>
      </c>
      <c r="G3492">
        <v>1.4791829999999999</v>
      </c>
      <c r="H3492">
        <v>1.7872779999999999</v>
      </c>
      <c r="I3492">
        <v>75.683999999999997</v>
      </c>
      <c r="J3492">
        <v>-0.23728060000000001</v>
      </c>
      <c r="K3492">
        <v>8.4931599999999996E-2</v>
      </c>
      <c r="L3492">
        <v>0.3080949</v>
      </c>
      <c r="M3492">
        <v>0.53125809999999996</v>
      </c>
      <c r="N3492">
        <v>0.85347030000000002</v>
      </c>
      <c r="O3492">
        <v>21671</v>
      </c>
      <c r="P3492" t="s">
        <v>58</v>
      </c>
      <c r="Q3492" t="s">
        <v>60</v>
      </c>
    </row>
    <row r="3493" spans="1:18" x14ac:dyDescent="0.25">
      <c r="A3493" t="s">
        <v>29</v>
      </c>
      <c r="B3493" t="s">
        <v>36</v>
      </c>
      <c r="C3493" t="s">
        <v>49</v>
      </c>
      <c r="D3493" t="s">
        <v>26</v>
      </c>
      <c r="E3493" s="1">
        <v>18</v>
      </c>
      <c r="F3493" t="str">
        <f t="shared" si="54"/>
        <v>Average Per Device1-in-2June Monthly System Peak DayAll18</v>
      </c>
      <c r="G3493">
        <v>1.2370859999999999</v>
      </c>
      <c r="H3493">
        <v>1.4947550000000001</v>
      </c>
      <c r="I3493">
        <v>75.683999999999997</v>
      </c>
      <c r="J3493">
        <v>-0.19844500000000001</v>
      </c>
      <c r="K3493">
        <v>7.1030899999999994E-2</v>
      </c>
      <c r="L3493">
        <v>0.25766919999999999</v>
      </c>
      <c r="M3493">
        <v>0.44430740000000002</v>
      </c>
      <c r="N3493">
        <v>0.71378339999999996</v>
      </c>
      <c r="O3493">
        <v>21671</v>
      </c>
      <c r="P3493" t="s">
        <v>58</v>
      </c>
      <c r="Q3493" t="s">
        <v>60</v>
      </c>
    </row>
    <row r="3494" spans="1:18" x14ac:dyDescent="0.25">
      <c r="A3494" t="s">
        <v>43</v>
      </c>
      <c r="B3494" t="s">
        <v>36</v>
      </c>
      <c r="C3494" t="s">
        <v>49</v>
      </c>
      <c r="D3494" t="s">
        <v>26</v>
      </c>
      <c r="E3494" s="1">
        <v>18</v>
      </c>
      <c r="F3494" t="str">
        <f t="shared" si="54"/>
        <v>Aggregate1-in-2June Monthly System Peak DayAll18</v>
      </c>
      <c r="G3494">
        <v>32.055370000000003</v>
      </c>
      <c r="H3494">
        <v>38.732100000000003</v>
      </c>
      <c r="I3494">
        <v>75.683999999999997</v>
      </c>
      <c r="J3494">
        <v>-5.1421070000000002</v>
      </c>
      <c r="K3494">
        <v>1.840554</v>
      </c>
      <c r="L3494">
        <v>6.6767240000000001</v>
      </c>
      <c r="M3494">
        <v>11.512890000000001</v>
      </c>
      <c r="N3494">
        <v>18.495560000000001</v>
      </c>
      <c r="O3494">
        <v>21671</v>
      </c>
      <c r="P3494" t="s">
        <v>58</v>
      </c>
      <c r="Q3494" t="s">
        <v>60</v>
      </c>
    </row>
    <row r="3495" spans="1:18" x14ac:dyDescent="0.25">
      <c r="A3495" t="s">
        <v>30</v>
      </c>
      <c r="B3495" t="s">
        <v>36</v>
      </c>
      <c r="C3495" t="s">
        <v>50</v>
      </c>
      <c r="D3495" t="s">
        <v>57</v>
      </c>
      <c r="E3495" s="1">
        <v>18</v>
      </c>
      <c r="F3495" t="str">
        <f t="shared" si="54"/>
        <v>Average Per Ton1-in-2May Monthly System Peak Day100% Cycling18</v>
      </c>
      <c r="G3495">
        <v>0.2297555</v>
      </c>
      <c r="H3495">
        <v>0.28052490000000002</v>
      </c>
      <c r="I3495">
        <v>74.412199999999999</v>
      </c>
      <c r="J3495">
        <v>-6.9438700000000006E-2</v>
      </c>
      <c r="K3495">
        <v>1.5812000000000001E-3</v>
      </c>
      <c r="L3495">
        <v>5.0769399999999999E-2</v>
      </c>
      <c r="M3495">
        <v>9.9957599999999994E-2</v>
      </c>
      <c r="N3495">
        <v>0.17097760000000001</v>
      </c>
      <c r="O3495">
        <v>9073</v>
      </c>
      <c r="P3495" t="s">
        <v>58</v>
      </c>
      <c r="Q3495" t="s">
        <v>60</v>
      </c>
      <c r="R3495" t="s">
        <v>69</v>
      </c>
    </row>
    <row r="3496" spans="1:18" x14ac:dyDescent="0.25">
      <c r="A3496" t="s">
        <v>28</v>
      </c>
      <c r="B3496" t="s">
        <v>36</v>
      </c>
      <c r="C3496" t="s">
        <v>50</v>
      </c>
      <c r="D3496" t="s">
        <v>57</v>
      </c>
      <c r="E3496" s="1">
        <v>18</v>
      </c>
      <c r="F3496" t="str">
        <f t="shared" si="54"/>
        <v>Average Per Premise1-in-2May Monthly System Peak Day100% Cycling18</v>
      </c>
      <c r="G3496">
        <v>1.0316909999999999</v>
      </c>
      <c r="H3496">
        <v>1.259666</v>
      </c>
      <c r="I3496">
        <v>74.412199999999999</v>
      </c>
      <c r="J3496">
        <v>-0.3118068</v>
      </c>
      <c r="K3496">
        <v>7.1003999999999998E-3</v>
      </c>
      <c r="L3496">
        <v>0.2279746</v>
      </c>
      <c r="M3496">
        <v>0.44884869999999999</v>
      </c>
      <c r="N3496">
        <v>0.76775590000000005</v>
      </c>
      <c r="O3496">
        <v>9073</v>
      </c>
      <c r="P3496" t="s">
        <v>58</v>
      </c>
      <c r="Q3496" t="s">
        <v>60</v>
      </c>
      <c r="R3496" t="s">
        <v>69</v>
      </c>
    </row>
    <row r="3497" spans="1:18" x14ac:dyDescent="0.25">
      <c r="A3497" t="s">
        <v>29</v>
      </c>
      <c r="B3497" t="s">
        <v>36</v>
      </c>
      <c r="C3497" t="s">
        <v>50</v>
      </c>
      <c r="D3497" t="s">
        <v>57</v>
      </c>
      <c r="E3497" s="1">
        <v>18</v>
      </c>
      <c r="F3497" t="str">
        <f t="shared" si="54"/>
        <v>Average Per Device1-in-2May Monthly System Peak Day100% Cycling18</v>
      </c>
      <c r="G3497">
        <v>0.8350166</v>
      </c>
      <c r="H3497">
        <v>1.0195320000000001</v>
      </c>
      <c r="I3497">
        <v>74.412199999999999</v>
      </c>
      <c r="J3497">
        <v>-0.25236599999999998</v>
      </c>
      <c r="K3497">
        <v>5.7467999999999998E-3</v>
      </c>
      <c r="L3497">
        <v>0.18451500000000001</v>
      </c>
      <c r="M3497">
        <v>0.36328319999999997</v>
      </c>
      <c r="N3497">
        <v>0.62139599999999995</v>
      </c>
      <c r="O3497">
        <v>9073</v>
      </c>
      <c r="P3497" t="s">
        <v>58</v>
      </c>
      <c r="Q3497" t="s">
        <v>60</v>
      </c>
      <c r="R3497" t="s">
        <v>69</v>
      </c>
    </row>
    <row r="3498" spans="1:18" x14ac:dyDescent="0.25">
      <c r="A3498" t="s">
        <v>43</v>
      </c>
      <c r="B3498" t="s">
        <v>36</v>
      </c>
      <c r="C3498" t="s">
        <v>50</v>
      </c>
      <c r="D3498" t="s">
        <v>57</v>
      </c>
      <c r="E3498" s="1">
        <v>18</v>
      </c>
      <c r="F3498" t="str">
        <f t="shared" si="54"/>
        <v>Aggregate1-in-2May Monthly System Peak Day100% Cycling18</v>
      </c>
      <c r="G3498">
        <v>9.3605359999999997</v>
      </c>
      <c r="H3498">
        <v>11.42895</v>
      </c>
      <c r="I3498">
        <v>74.412199999999999</v>
      </c>
      <c r="J3498">
        <v>-2.8290229999999998</v>
      </c>
      <c r="K3498">
        <v>6.4422099999999996E-2</v>
      </c>
      <c r="L3498">
        <v>2.0684130000000001</v>
      </c>
      <c r="M3498">
        <v>4.0724039999999997</v>
      </c>
      <c r="N3498">
        <v>6.9658490000000004</v>
      </c>
      <c r="O3498">
        <v>9073</v>
      </c>
      <c r="P3498" t="s">
        <v>58</v>
      </c>
      <c r="Q3498" t="s">
        <v>60</v>
      </c>
      <c r="R3498" t="s">
        <v>69</v>
      </c>
    </row>
    <row r="3499" spans="1:18" x14ac:dyDescent="0.25">
      <c r="A3499" t="s">
        <v>30</v>
      </c>
      <c r="B3499" t="s">
        <v>36</v>
      </c>
      <c r="C3499" t="s">
        <v>50</v>
      </c>
      <c r="D3499" t="s">
        <v>31</v>
      </c>
      <c r="E3499" s="1">
        <v>18</v>
      </c>
      <c r="F3499" t="str">
        <f t="shared" si="54"/>
        <v>Average Per Ton1-in-2May Monthly System Peak Day50% Cycling18</v>
      </c>
      <c r="G3499">
        <v>0.43444280000000002</v>
      </c>
      <c r="H3499">
        <v>0.52358890000000002</v>
      </c>
      <c r="I3499">
        <v>74.951700000000002</v>
      </c>
      <c r="J3499">
        <v>-4.3993499999999998E-2</v>
      </c>
      <c r="K3499">
        <v>3.4666500000000003E-2</v>
      </c>
      <c r="L3499">
        <v>8.9146100000000006E-2</v>
      </c>
      <c r="M3499">
        <v>0.1436258</v>
      </c>
      <c r="N3499">
        <v>0.2222857</v>
      </c>
      <c r="O3499">
        <v>12598</v>
      </c>
      <c r="P3499" t="s">
        <v>58</v>
      </c>
      <c r="Q3499" t="s">
        <v>60</v>
      </c>
      <c r="R3499" t="s">
        <v>69</v>
      </c>
    </row>
    <row r="3500" spans="1:18" x14ac:dyDescent="0.25">
      <c r="A3500" t="s">
        <v>28</v>
      </c>
      <c r="B3500" t="s">
        <v>36</v>
      </c>
      <c r="C3500" t="s">
        <v>50</v>
      </c>
      <c r="D3500" t="s">
        <v>31</v>
      </c>
      <c r="E3500" s="1">
        <v>18</v>
      </c>
      <c r="F3500" t="str">
        <f t="shared" si="54"/>
        <v>Average Per Premise1-in-2May Monthly System Peak Day50% Cycling18</v>
      </c>
      <c r="G3500">
        <v>1.777601</v>
      </c>
      <c r="H3500">
        <v>2.1423589999999999</v>
      </c>
      <c r="I3500">
        <v>74.951700000000002</v>
      </c>
      <c r="J3500">
        <v>-0.18000740000000001</v>
      </c>
      <c r="K3500">
        <v>0.1418441</v>
      </c>
      <c r="L3500">
        <v>0.36475750000000001</v>
      </c>
      <c r="M3500">
        <v>0.58767080000000005</v>
      </c>
      <c r="N3500">
        <v>0.90952230000000001</v>
      </c>
      <c r="O3500">
        <v>12598</v>
      </c>
      <c r="P3500" t="s">
        <v>58</v>
      </c>
      <c r="Q3500" t="s">
        <v>60</v>
      </c>
      <c r="R3500" t="s">
        <v>69</v>
      </c>
    </row>
    <row r="3501" spans="1:18" x14ac:dyDescent="0.25">
      <c r="A3501" t="s">
        <v>29</v>
      </c>
      <c r="B3501" t="s">
        <v>36</v>
      </c>
      <c r="C3501" t="s">
        <v>50</v>
      </c>
      <c r="D3501" t="s">
        <v>31</v>
      </c>
      <c r="E3501" s="1">
        <v>18</v>
      </c>
      <c r="F3501" t="str">
        <f t="shared" si="54"/>
        <v>Average Per Device1-in-2May Monthly System Peak Day50% Cycling18</v>
      </c>
      <c r="G3501">
        <v>1.523209</v>
      </c>
      <c r="H3501">
        <v>1.835766</v>
      </c>
      <c r="I3501">
        <v>74.951700000000002</v>
      </c>
      <c r="J3501">
        <v>-0.15424660000000001</v>
      </c>
      <c r="K3501">
        <v>0.12154479999999999</v>
      </c>
      <c r="L3501">
        <v>0.31255709999999998</v>
      </c>
      <c r="M3501">
        <v>0.50356939999999994</v>
      </c>
      <c r="N3501">
        <v>0.77936079999999996</v>
      </c>
      <c r="O3501">
        <v>12598</v>
      </c>
      <c r="P3501" t="s">
        <v>58</v>
      </c>
      <c r="Q3501" t="s">
        <v>60</v>
      </c>
      <c r="R3501" t="s">
        <v>69</v>
      </c>
    </row>
    <row r="3502" spans="1:18" x14ac:dyDescent="0.25">
      <c r="A3502" t="s">
        <v>43</v>
      </c>
      <c r="B3502" t="s">
        <v>36</v>
      </c>
      <c r="C3502" t="s">
        <v>50</v>
      </c>
      <c r="D3502" t="s">
        <v>31</v>
      </c>
      <c r="E3502" s="1">
        <v>18</v>
      </c>
      <c r="F3502" t="str">
        <f t="shared" si="54"/>
        <v>Aggregate1-in-2May Monthly System Peak Day50% Cycling18</v>
      </c>
      <c r="G3502">
        <v>22.394220000000001</v>
      </c>
      <c r="H3502">
        <v>26.989439999999998</v>
      </c>
      <c r="I3502">
        <v>74.951700000000002</v>
      </c>
      <c r="J3502">
        <v>-2.2677330000000002</v>
      </c>
      <c r="K3502">
        <v>1.7869520000000001</v>
      </c>
      <c r="L3502">
        <v>4.5952149999999996</v>
      </c>
      <c r="M3502">
        <v>7.4034769999999996</v>
      </c>
      <c r="N3502">
        <v>11.458159999999999</v>
      </c>
      <c r="O3502">
        <v>12598</v>
      </c>
      <c r="P3502" t="s">
        <v>58</v>
      </c>
      <c r="Q3502" t="s">
        <v>60</v>
      </c>
      <c r="R3502" t="s">
        <v>69</v>
      </c>
    </row>
    <row r="3503" spans="1:18" x14ac:dyDescent="0.25">
      <c r="A3503" t="s">
        <v>30</v>
      </c>
      <c r="B3503" t="s">
        <v>36</v>
      </c>
      <c r="C3503" t="s">
        <v>50</v>
      </c>
      <c r="D3503" t="s">
        <v>26</v>
      </c>
      <c r="E3503" s="1">
        <v>18</v>
      </c>
      <c r="F3503" t="str">
        <f t="shared" si="54"/>
        <v>Average Per Ton1-in-2May Monthly System Peak DayAll18</v>
      </c>
      <c r="G3503">
        <v>0.3487402</v>
      </c>
      <c r="H3503">
        <v>0.42181800000000003</v>
      </c>
      <c r="I3503">
        <v>74.725800000000007</v>
      </c>
      <c r="J3503">
        <v>-5.4647399999999999E-2</v>
      </c>
      <c r="K3503">
        <v>2.0813700000000001E-2</v>
      </c>
      <c r="L3503">
        <v>7.3077799999999998E-2</v>
      </c>
      <c r="M3503">
        <v>0.12534190000000001</v>
      </c>
      <c r="N3503">
        <v>0.20080300000000001</v>
      </c>
      <c r="O3503">
        <v>21671</v>
      </c>
      <c r="P3503" t="s">
        <v>58</v>
      </c>
      <c r="Q3503" t="s">
        <v>60</v>
      </c>
    </row>
    <row r="3504" spans="1:18" x14ac:dyDescent="0.25">
      <c r="A3504" t="s">
        <v>28</v>
      </c>
      <c r="B3504" t="s">
        <v>36</v>
      </c>
      <c r="C3504" t="s">
        <v>50</v>
      </c>
      <c r="D3504" t="s">
        <v>26</v>
      </c>
      <c r="E3504" s="1">
        <v>18</v>
      </c>
      <c r="F3504" t="str">
        <f t="shared" si="54"/>
        <v>Average Per Premise1-in-2May Monthly System Peak DayAll18</v>
      </c>
      <c r="G3504">
        <v>1.4851479999999999</v>
      </c>
      <c r="H3504">
        <v>1.7963579999999999</v>
      </c>
      <c r="I3504">
        <v>74.725800000000007</v>
      </c>
      <c r="J3504">
        <v>-0.23272190000000001</v>
      </c>
      <c r="K3504">
        <v>8.8637300000000002E-2</v>
      </c>
      <c r="L3504">
        <v>0.31120969999999998</v>
      </c>
      <c r="M3504">
        <v>0.53378210000000004</v>
      </c>
      <c r="N3504">
        <v>0.85514129999999999</v>
      </c>
      <c r="O3504">
        <v>21671</v>
      </c>
      <c r="P3504" t="s">
        <v>58</v>
      </c>
      <c r="Q3504" t="s">
        <v>60</v>
      </c>
    </row>
    <row r="3505" spans="1:18" x14ac:dyDescent="0.25">
      <c r="A3505" t="s">
        <v>29</v>
      </c>
      <c r="B3505" t="s">
        <v>36</v>
      </c>
      <c r="C3505" t="s">
        <v>50</v>
      </c>
      <c r="D3505" t="s">
        <v>26</v>
      </c>
      <c r="E3505" s="1">
        <v>18</v>
      </c>
      <c r="F3505" t="str">
        <f t="shared" si="54"/>
        <v>Average Per Device1-in-2May Monthly System Peak DayAll18</v>
      </c>
      <c r="G3505">
        <v>1.242075</v>
      </c>
      <c r="H3505">
        <v>1.5023489999999999</v>
      </c>
      <c r="I3505">
        <v>74.725800000000007</v>
      </c>
      <c r="J3505">
        <v>-0.19463240000000001</v>
      </c>
      <c r="K3505">
        <v>7.4130100000000004E-2</v>
      </c>
      <c r="L3505">
        <v>0.26027420000000001</v>
      </c>
      <c r="M3505">
        <v>0.44641829999999999</v>
      </c>
      <c r="N3505">
        <v>0.71518090000000001</v>
      </c>
      <c r="O3505">
        <v>21671</v>
      </c>
      <c r="P3505" t="s">
        <v>58</v>
      </c>
      <c r="Q3505" t="s">
        <v>60</v>
      </c>
    </row>
    <row r="3506" spans="1:18" x14ac:dyDescent="0.25">
      <c r="A3506" t="s">
        <v>43</v>
      </c>
      <c r="B3506" t="s">
        <v>36</v>
      </c>
      <c r="C3506" t="s">
        <v>50</v>
      </c>
      <c r="D3506" t="s">
        <v>26</v>
      </c>
      <c r="E3506" s="1">
        <v>18</v>
      </c>
      <c r="F3506" t="str">
        <f t="shared" si="54"/>
        <v>Aggregate1-in-2May Monthly System Peak DayAll18</v>
      </c>
      <c r="G3506">
        <v>32.184640000000002</v>
      </c>
      <c r="H3506">
        <v>38.92886</v>
      </c>
      <c r="I3506">
        <v>74.725800000000007</v>
      </c>
      <c r="J3506">
        <v>-5.0433159999999999</v>
      </c>
      <c r="K3506">
        <v>1.9208590000000001</v>
      </c>
      <c r="L3506">
        <v>6.7442250000000001</v>
      </c>
      <c r="M3506">
        <v>11.567589999999999</v>
      </c>
      <c r="N3506">
        <v>18.531770000000002</v>
      </c>
      <c r="O3506">
        <v>21671</v>
      </c>
      <c r="P3506" t="s">
        <v>58</v>
      </c>
      <c r="Q3506" t="s">
        <v>60</v>
      </c>
    </row>
    <row r="3507" spans="1:18" x14ac:dyDescent="0.25">
      <c r="A3507" t="s">
        <v>30</v>
      </c>
      <c r="B3507" t="s">
        <v>36</v>
      </c>
      <c r="C3507" t="s">
        <v>51</v>
      </c>
      <c r="D3507" t="s">
        <v>57</v>
      </c>
      <c r="E3507" s="1">
        <v>18</v>
      </c>
      <c r="F3507" t="str">
        <f t="shared" si="54"/>
        <v>Average Per Ton1-in-2October Monthly System Peak Day100% Cycling18</v>
      </c>
      <c r="G3507">
        <v>0.24632709999999999</v>
      </c>
      <c r="H3507">
        <v>0.32878829999999998</v>
      </c>
      <c r="I3507">
        <v>81.397599999999997</v>
      </c>
      <c r="J3507">
        <v>-3.1327199999999999E-2</v>
      </c>
      <c r="K3507">
        <v>3.5899899999999998E-2</v>
      </c>
      <c r="L3507">
        <v>8.2461099999999996E-2</v>
      </c>
      <c r="M3507">
        <v>0.12902240000000001</v>
      </c>
      <c r="N3507">
        <v>0.19624939999999999</v>
      </c>
      <c r="O3507">
        <v>9073</v>
      </c>
      <c r="P3507" t="s">
        <v>58</v>
      </c>
      <c r="Q3507" t="s">
        <v>60</v>
      </c>
      <c r="R3507" t="s">
        <v>70</v>
      </c>
    </row>
    <row r="3508" spans="1:18" x14ac:dyDescent="0.25">
      <c r="A3508" t="s">
        <v>28</v>
      </c>
      <c r="B3508" t="s">
        <v>36</v>
      </c>
      <c r="C3508" t="s">
        <v>51</v>
      </c>
      <c r="D3508" t="s">
        <v>57</v>
      </c>
      <c r="E3508" s="1">
        <v>18</v>
      </c>
      <c r="F3508" t="str">
        <f t="shared" si="54"/>
        <v>Average Per Premise1-in-2October Monthly System Peak Day100% Cycling18</v>
      </c>
      <c r="G3508">
        <v>1.1061049999999999</v>
      </c>
      <c r="H3508">
        <v>1.4763869999999999</v>
      </c>
      <c r="I3508">
        <v>81.397599999999997</v>
      </c>
      <c r="J3508">
        <v>-0.1406713</v>
      </c>
      <c r="K3508">
        <v>0.1612044</v>
      </c>
      <c r="L3508">
        <v>0.37028250000000001</v>
      </c>
      <c r="M3508">
        <v>0.57936069999999995</v>
      </c>
      <c r="N3508">
        <v>0.88123640000000003</v>
      </c>
      <c r="O3508">
        <v>9073</v>
      </c>
      <c r="P3508" t="s">
        <v>58</v>
      </c>
      <c r="Q3508" t="s">
        <v>60</v>
      </c>
      <c r="R3508" t="s">
        <v>70</v>
      </c>
    </row>
    <row r="3509" spans="1:18" x14ac:dyDescent="0.25">
      <c r="A3509" t="s">
        <v>29</v>
      </c>
      <c r="B3509" t="s">
        <v>36</v>
      </c>
      <c r="C3509" t="s">
        <v>51</v>
      </c>
      <c r="D3509" t="s">
        <v>57</v>
      </c>
      <c r="E3509" s="1">
        <v>18</v>
      </c>
      <c r="F3509" t="str">
        <f t="shared" si="54"/>
        <v>Average Per Device1-in-2October Monthly System Peak Day100% Cycling18</v>
      </c>
      <c r="G3509">
        <v>0.89524429999999999</v>
      </c>
      <c r="H3509">
        <v>1.194939</v>
      </c>
      <c r="I3509">
        <v>81.397599999999997</v>
      </c>
      <c r="J3509">
        <v>-0.1138546</v>
      </c>
      <c r="K3509">
        <v>0.13047339999999999</v>
      </c>
      <c r="L3509">
        <v>0.29969430000000002</v>
      </c>
      <c r="M3509">
        <v>0.46891519999999998</v>
      </c>
      <c r="N3509">
        <v>0.71324330000000002</v>
      </c>
      <c r="O3509">
        <v>9073</v>
      </c>
      <c r="P3509" t="s">
        <v>58</v>
      </c>
      <c r="Q3509" t="s">
        <v>60</v>
      </c>
      <c r="R3509" t="s">
        <v>70</v>
      </c>
    </row>
    <row r="3510" spans="1:18" x14ac:dyDescent="0.25">
      <c r="A3510" t="s">
        <v>43</v>
      </c>
      <c r="B3510" t="s">
        <v>36</v>
      </c>
      <c r="C3510" t="s">
        <v>51</v>
      </c>
      <c r="D3510" t="s">
        <v>57</v>
      </c>
      <c r="E3510" s="1">
        <v>18</v>
      </c>
      <c r="F3510" t="str">
        <f t="shared" si="54"/>
        <v>Aggregate1-in-2October Monthly System Peak Day100% Cycling18</v>
      </c>
      <c r="G3510">
        <v>10.035690000000001</v>
      </c>
      <c r="H3510">
        <v>13.39526</v>
      </c>
      <c r="I3510">
        <v>81.397599999999997</v>
      </c>
      <c r="J3510">
        <v>-1.276311</v>
      </c>
      <c r="K3510">
        <v>1.462607</v>
      </c>
      <c r="L3510">
        <v>3.3595730000000001</v>
      </c>
      <c r="M3510">
        <v>5.2565390000000001</v>
      </c>
      <c r="N3510">
        <v>7.995457</v>
      </c>
      <c r="O3510">
        <v>9073</v>
      </c>
      <c r="P3510" t="s">
        <v>58</v>
      </c>
      <c r="Q3510" t="s">
        <v>60</v>
      </c>
      <c r="R3510" t="s">
        <v>70</v>
      </c>
    </row>
    <row r="3511" spans="1:18" x14ac:dyDescent="0.25">
      <c r="A3511" t="s">
        <v>30</v>
      </c>
      <c r="B3511" t="s">
        <v>36</v>
      </c>
      <c r="C3511" t="s">
        <v>51</v>
      </c>
      <c r="D3511" t="s">
        <v>31</v>
      </c>
      <c r="E3511" s="1">
        <v>18</v>
      </c>
      <c r="F3511" t="str">
        <f t="shared" si="54"/>
        <v>Average Per Ton1-in-2October Monthly System Peak Day50% Cycling18</v>
      </c>
      <c r="G3511">
        <v>0.46578449999999999</v>
      </c>
      <c r="H3511">
        <v>0.56648109999999996</v>
      </c>
      <c r="I3511">
        <v>81.820400000000006</v>
      </c>
      <c r="J3511">
        <v>-2.63515E-2</v>
      </c>
      <c r="K3511">
        <v>4.8709500000000003E-2</v>
      </c>
      <c r="L3511">
        <v>0.1006966</v>
      </c>
      <c r="M3511">
        <v>0.1526836</v>
      </c>
      <c r="N3511">
        <v>0.22774469999999999</v>
      </c>
      <c r="O3511">
        <v>12598</v>
      </c>
      <c r="P3511" t="s">
        <v>58</v>
      </c>
      <c r="Q3511" t="s">
        <v>60</v>
      </c>
      <c r="R3511" t="s">
        <v>70</v>
      </c>
    </row>
    <row r="3512" spans="1:18" x14ac:dyDescent="0.25">
      <c r="A3512" t="s">
        <v>28</v>
      </c>
      <c r="B3512" t="s">
        <v>36</v>
      </c>
      <c r="C3512" t="s">
        <v>51</v>
      </c>
      <c r="D3512" t="s">
        <v>31</v>
      </c>
      <c r="E3512" s="1">
        <v>18</v>
      </c>
      <c r="F3512" t="str">
        <f t="shared" si="54"/>
        <v>Average Per Premise1-in-2October Monthly System Peak Day50% Cycling18</v>
      </c>
      <c r="G3512">
        <v>1.905842</v>
      </c>
      <c r="H3512">
        <v>2.31786</v>
      </c>
      <c r="I3512">
        <v>81.820400000000006</v>
      </c>
      <c r="J3512">
        <v>-0.107822</v>
      </c>
      <c r="K3512">
        <v>0.19930390000000001</v>
      </c>
      <c r="L3512">
        <v>0.4120183</v>
      </c>
      <c r="M3512">
        <v>0.62473279999999998</v>
      </c>
      <c r="N3512">
        <v>0.93185870000000004</v>
      </c>
      <c r="O3512">
        <v>12598</v>
      </c>
      <c r="P3512" t="s">
        <v>58</v>
      </c>
      <c r="Q3512" t="s">
        <v>60</v>
      </c>
      <c r="R3512" t="s">
        <v>70</v>
      </c>
    </row>
    <row r="3513" spans="1:18" x14ac:dyDescent="0.25">
      <c r="A3513" t="s">
        <v>29</v>
      </c>
      <c r="B3513" t="s">
        <v>36</v>
      </c>
      <c r="C3513" t="s">
        <v>51</v>
      </c>
      <c r="D3513" t="s">
        <v>31</v>
      </c>
      <c r="E3513" s="1">
        <v>18</v>
      </c>
      <c r="F3513" t="str">
        <f t="shared" si="54"/>
        <v>Average Per Device1-in-2October Monthly System Peak Day50% Cycling18</v>
      </c>
      <c r="G3513">
        <v>1.633097</v>
      </c>
      <c r="H3513">
        <v>1.9861519999999999</v>
      </c>
      <c r="I3513">
        <v>81.820400000000006</v>
      </c>
      <c r="J3513">
        <v>-9.2391600000000004E-2</v>
      </c>
      <c r="K3513">
        <v>0.17078160000000001</v>
      </c>
      <c r="L3513">
        <v>0.35305449999999999</v>
      </c>
      <c r="M3513">
        <v>0.53532740000000001</v>
      </c>
      <c r="N3513">
        <v>0.7985006</v>
      </c>
      <c r="O3513">
        <v>12598</v>
      </c>
      <c r="P3513" t="s">
        <v>58</v>
      </c>
      <c r="Q3513" t="s">
        <v>60</v>
      </c>
      <c r="R3513" t="s">
        <v>70</v>
      </c>
    </row>
    <row r="3514" spans="1:18" x14ac:dyDescent="0.25">
      <c r="A3514" t="s">
        <v>43</v>
      </c>
      <c r="B3514" t="s">
        <v>36</v>
      </c>
      <c r="C3514" t="s">
        <v>51</v>
      </c>
      <c r="D3514" t="s">
        <v>31</v>
      </c>
      <c r="E3514" s="1">
        <v>18</v>
      </c>
      <c r="F3514" t="str">
        <f t="shared" si="54"/>
        <v>Aggregate1-in-2October Monthly System Peak Day50% Cycling18</v>
      </c>
      <c r="G3514">
        <v>24.009799999999998</v>
      </c>
      <c r="H3514">
        <v>29.200399999999998</v>
      </c>
      <c r="I3514">
        <v>81.820400000000006</v>
      </c>
      <c r="J3514">
        <v>-1.358341</v>
      </c>
      <c r="K3514">
        <v>2.5108299999999999</v>
      </c>
      <c r="L3514">
        <v>5.190607</v>
      </c>
      <c r="M3514">
        <v>7.8703830000000004</v>
      </c>
      <c r="N3514">
        <v>11.739560000000001</v>
      </c>
      <c r="O3514">
        <v>12598</v>
      </c>
      <c r="P3514" t="s">
        <v>58</v>
      </c>
      <c r="Q3514" t="s">
        <v>60</v>
      </c>
      <c r="R3514" t="s">
        <v>70</v>
      </c>
    </row>
    <row r="3515" spans="1:18" x14ac:dyDescent="0.25">
      <c r="A3515" t="s">
        <v>30</v>
      </c>
      <c r="B3515" t="s">
        <v>36</v>
      </c>
      <c r="C3515" t="s">
        <v>51</v>
      </c>
      <c r="D3515" t="s">
        <v>26</v>
      </c>
      <c r="E3515" s="1">
        <v>18</v>
      </c>
      <c r="F3515" t="str">
        <f t="shared" si="54"/>
        <v>Average Per Ton1-in-2October Monthly System Peak DayAll18</v>
      </c>
      <c r="G3515">
        <v>0.3738977</v>
      </c>
      <c r="H3515">
        <v>0.46695910000000002</v>
      </c>
      <c r="I3515">
        <v>81.643299999999996</v>
      </c>
      <c r="J3515">
        <v>-2.84348E-2</v>
      </c>
      <c r="K3515">
        <v>4.3346099999999999E-2</v>
      </c>
      <c r="L3515">
        <v>9.3061400000000002E-2</v>
      </c>
      <c r="M3515">
        <v>0.14277670000000001</v>
      </c>
      <c r="N3515">
        <v>0.21455759999999999</v>
      </c>
      <c r="O3515">
        <v>21671</v>
      </c>
      <c r="P3515" t="s">
        <v>58</v>
      </c>
      <c r="Q3515" t="s">
        <v>60</v>
      </c>
    </row>
    <row r="3516" spans="1:18" x14ac:dyDescent="0.25">
      <c r="A3516" t="s">
        <v>28</v>
      </c>
      <c r="B3516" t="s">
        <v>36</v>
      </c>
      <c r="C3516" t="s">
        <v>51</v>
      </c>
      <c r="D3516" t="s">
        <v>26</v>
      </c>
      <c r="E3516" s="1">
        <v>18</v>
      </c>
      <c r="F3516" t="str">
        <f t="shared" si="54"/>
        <v>Average Per Premise1-in-2October Monthly System Peak DayAll18</v>
      </c>
      <c r="G3516">
        <v>1.592284</v>
      </c>
      <c r="H3516">
        <v>1.988596</v>
      </c>
      <c r="I3516">
        <v>81.643299999999996</v>
      </c>
      <c r="J3516">
        <v>-0.1210928</v>
      </c>
      <c r="K3516">
        <v>0.18459420000000001</v>
      </c>
      <c r="L3516">
        <v>0.396312</v>
      </c>
      <c r="M3516">
        <v>0.60802990000000001</v>
      </c>
      <c r="N3516">
        <v>0.9137168</v>
      </c>
      <c r="O3516">
        <v>21671</v>
      </c>
      <c r="P3516" t="s">
        <v>58</v>
      </c>
      <c r="Q3516" t="s">
        <v>60</v>
      </c>
    </row>
    <row r="3517" spans="1:18" x14ac:dyDescent="0.25">
      <c r="A3517" t="s">
        <v>29</v>
      </c>
      <c r="B3517" t="s">
        <v>36</v>
      </c>
      <c r="C3517" t="s">
        <v>51</v>
      </c>
      <c r="D3517" t="s">
        <v>26</v>
      </c>
      <c r="E3517" s="1">
        <v>18</v>
      </c>
      <c r="F3517" t="str">
        <f t="shared" si="54"/>
        <v>Average Per Device1-in-2October Monthly System Peak DayAll18</v>
      </c>
      <c r="G3517">
        <v>1.3316760000000001</v>
      </c>
      <c r="H3517">
        <v>1.663124</v>
      </c>
      <c r="I3517">
        <v>81.643299999999996</v>
      </c>
      <c r="J3517">
        <v>-0.10127360000000001</v>
      </c>
      <c r="K3517">
        <v>0.15438180000000001</v>
      </c>
      <c r="L3517">
        <v>0.33144790000000002</v>
      </c>
      <c r="M3517">
        <v>0.50851400000000002</v>
      </c>
      <c r="N3517">
        <v>0.7641694</v>
      </c>
      <c r="O3517">
        <v>21671</v>
      </c>
      <c r="P3517" t="s">
        <v>58</v>
      </c>
      <c r="Q3517" t="s">
        <v>60</v>
      </c>
    </row>
    <row r="3518" spans="1:18" x14ac:dyDescent="0.25">
      <c r="A3518" t="s">
        <v>43</v>
      </c>
      <c r="B3518" t="s">
        <v>36</v>
      </c>
      <c r="C3518" t="s">
        <v>51</v>
      </c>
      <c r="D3518" t="s">
        <v>26</v>
      </c>
      <c r="E3518" s="1">
        <v>18</v>
      </c>
      <c r="F3518" t="str">
        <f t="shared" si="54"/>
        <v>Aggregate1-in-2October Monthly System Peak DayAll18</v>
      </c>
      <c r="G3518">
        <v>34.506390000000003</v>
      </c>
      <c r="H3518">
        <v>43.094859999999997</v>
      </c>
      <c r="I3518">
        <v>81.643299999999996</v>
      </c>
      <c r="J3518">
        <v>-2.6242019999999999</v>
      </c>
      <c r="K3518">
        <v>4.0003399999999996</v>
      </c>
      <c r="L3518">
        <v>8.5884769999999993</v>
      </c>
      <c r="M3518">
        <v>13.17662</v>
      </c>
      <c r="N3518">
        <v>19.801159999999999</v>
      </c>
      <c r="O3518">
        <v>21671</v>
      </c>
      <c r="P3518" t="s">
        <v>58</v>
      </c>
      <c r="Q3518" t="s">
        <v>60</v>
      </c>
    </row>
    <row r="3519" spans="1:18" x14ac:dyDescent="0.25">
      <c r="A3519" t="s">
        <v>30</v>
      </c>
      <c r="B3519" t="s">
        <v>36</v>
      </c>
      <c r="C3519" t="s">
        <v>52</v>
      </c>
      <c r="D3519" t="s">
        <v>57</v>
      </c>
      <c r="E3519" s="1">
        <v>18</v>
      </c>
      <c r="F3519" t="str">
        <f t="shared" si="54"/>
        <v>Average Per Ton1-in-2September Monthly System Peak Day100% Cycling18</v>
      </c>
      <c r="G3519">
        <v>0.2711076</v>
      </c>
      <c r="H3519">
        <v>0.4009587</v>
      </c>
      <c r="I3519">
        <v>86.646500000000003</v>
      </c>
      <c r="J3519">
        <v>2.2506000000000002E-2</v>
      </c>
      <c r="K3519">
        <v>8.59264E-2</v>
      </c>
      <c r="L3519">
        <v>0.1298511</v>
      </c>
      <c r="M3519">
        <v>0.17377590000000001</v>
      </c>
      <c r="N3519">
        <v>0.2371963</v>
      </c>
      <c r="O3519">
        <v>9073</v>
      </c>
      <c r="P3519" t="s">
        <v>58</v>
      </c>
      <c r="Q3519" t="s">
        <v>60</v>
      </c>
      <c r="R3519" t="s">
        <v>71</v>
      </c>
    </row>
    <row r="3520" spans="1:18" x14ac:dyDescent="0.25">
      <c r="A3520" t="s">
        <v>28</v>
      </c>
      <c r="B3520" t="s">
        <v>36</v>
      </c>
      <c r="C3520" t="s">
        <v>52</v>
      </c>
      <c r="D3520" t="s">
        <v>57</v>
      </c>
      <c r="E3520" s="1">
        <v>18</v>
      </c>
      <c r="F3520" t="str">
        <f t="shared" si="54"/>
        <v>Average Per Premise1-in-2September Monthly System Peak Day100% Cycling18</v>
      </c>
      <c r="G3520">
        <v>1.2173780000000001</v>
      </c>
      <c r="H3520">
        <v>1.8004610000000001</v>
      </c>
      <c r="I3520">
        <v>86.646500000000003</v>
      </c>
      <c r="J3520">
        <v>0.1010609</v>
      </c>
      <c r="K3520">
        <v>0.38584299999999999</v>
      </c>
      <c r="L3520">
        <v>0.58308219999999999</v>
      </c>
      <c r="M3520">
        <v>0.78032140000000005</v>
      </c>
      <c r="N3520">
        <v>1.0651029999999999</v>
      </c>
      <c r="O3520">
        <v>9073</v>
      </c>
      <c r="P3520" t="s">
        <v>58</v>
      </c>
      <c r="Q3520" t="s">
        <v>60</v>
      </c>
      <c r="R3520" t="s">
        <v>71</v>
      </c>
    </row>
    <row r="3521" spans="1:18" x14ac:dyDescent="0.25">
      <c r="A3521" t="s">
        <v>29</v>
      </c>
      <c r="B3521" t="s">
        <v>36</v>
      </c>
      <c r="C3521" t="s">
        <v>52</v>
      </c>
      <c r="D3521" t="s">
        <v>57</v>
      </c>
      <c r="E3521" s="1">
        <v>18</v>
      </c>
      <c r="F3521" t="str">
        <f t="shared" si="54"/>
        <v>Average Per Device1-in-2September Monthly System Peak Day100% Cycling18</v>
      </c>
      <c r="G3521">
        <v>0.98530549999999995</v>
      </c>
      <c r="H3521">
        <v>1.457233</v>
      </c>
      <c r="I3521">
        <v>86.646500000000003</v>
      </c>
      <c r="J3521">
        <v>8.1795300000000001E-2</v>
      </c>
      <c r="K3521">
        <v>0.31228840000000002</v>
      </c>
      <c r="L3521">
        <v>0.47192729999999999</v>
      </c>
      <c r="M3521">
        <v>0.63156610000000002</v>
      </c>
      <c r="N3521">
        <v>0.86205920000000003</v>
      </c>
      <c r="O3521">
        <v>9073</v>
      </c>
      <c r="P3521" t="s">
        <v>58</v>
      </c>
      <c r="Q3521" t="s">
        <v>60</v>
      </c>
      <c r="R3521" t="s">
        <v>71</v>
      </c>
    </row>
    <row r="3522" spans="1:18" x14ac:dyDescent="0.25">
      <c r="A3522" t="s">
        <v>43</v>
      </c>
      <c r="B3522" t="s">
        <v>36</v>
      </c>
      <c r="C3522" t="s">
        <v>52</v>
      </c>
      <c r="D3522" t="s">
        <v>57</v>
      </c>
      <c r="E3522" s="1">
        <v>18</v>
      </c>
      <c r="F3522" t="str">
        <f t="shared" si="54"/>
        <v>Aggregate1-in-2September Monthly System Peak Day100% Cycling18</v>
      </c>
      <c r="G3522">
        <v>11.04527</v>
      </c>
      <c r="H3522">
        <v>16.33558</v>
      </c>
      <c r="I3522">
        <v>86.646500000000003</v>
      </c>
      <c r="J3522">
        <v>0.9169252</v>
      </c>
      <c r="K3522">
        <v>3.500753</v>
      </c>
      <c r="L3522">
        <v>5.290305</v>
      </c>
      <c r="M3522">
        <v>7.0798560000000004</v>
      </c>
      <c r="N3522">
        <v>9.6636839999999999</v>
      </c>
      <c r="O3522">
        <v>9073</v>
      </c>
      <c r="P3522" t="s">
        <v>58</v>
      </c>
      <c r="Q3522" t="s">
        <v>60</v>
      </c>
      <c r="R3522" t="s">
        <v>71</v>
      </c>
    </row>
    <row r="3523" spans="1:18" x14ac:dyDescent="0.25">
      <c r="A3523" t="s">
        <v>30</v>
      </c>
      <c r="B3523" t="s">
        <v>36</v>
      </c>
      <c r="C3523" t="s">
        <v>52</v>
      </c>
      <c r="D3523" t="s">
        <v>31</v>
      </c>
      <c r="E3523" s="1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0.51409300000000002</v>
      </c>
      <c r="H3523">
        <v>0.63259290000000001</v>
      </c>
      <c r="I3523">
        <v>87.069800000000001</v>
      </c>
      <c r="J3523">
        <v>-2.5753E-3</v>
      </c>
      <c r="K3523">
        <v>6.8956900000000002E-2</v>
      </c>
      <c r="L3523">
        <v>0.11849990000000001</v>
      </c>
      <c r="M3523">
        <v>0.1680429</v>
      </c>
      <c r="N3523">
        <v>0.23957500000000001</v>
      </c>
      <c r="O3523">
        <v>12598</v>
      </c>
      <c r="P3523" t="s">
        <v>58</v>
      </c>
      <c r="Q3523" t="s">
        <v>60</v>
      </c>
      <c r="R3523" t="s">
        <v>71</v>
      </c>
    </row>
    <row r="3524" spans="1:18" x14ac:dyDescent="0.25">
      <c r="A3524" t="s">
        <v>28</v>
      </c>
      <c r="B3524" t="s">
        <v>36</v>
      </c>
      <c r="C3524" t="s">
        <v>52</v>
      </c>
      <c r="D3524" t="s">
        <v>31</v>
      </c>
      <c r="E3524" s="1">
        <v>18</v>
      </c>
      <c r="F3524" t="str">
        <f t="shared" si="55"/>
        <v>Average Per Premise1-in-2September Monthly System Peak Day50% Cycling18</v>
      </c>
      <c r="G3524">
        <v>2.1035050000000002</v>
      </c>
      <c r="H3524">
        <v>2.5883690000000001</v>
      </c>
      <c r="I3524">
        <v>87.069800000000001</v>
      </c>
      <c r="J3524">
        <v>-1.05372E-2</v>
      </c>
      <c r="K3524">
        <v>0.2821497</v>
      </c>
      <c r="L3524">
        <v>0.48486370000000001</v>
      </c>
      <c r="M3524">
        <v>0.68757780000000002</v>
      </c>
      <c r="N3524">
        <v>0.98026469999999999</v>
      </c>
      <c r="O3524">
        <v>12598</v>
      </c>
      <c r="P3524" t="s">
        <v>58</v>
      </c>
      <c r="Q3524" t="s">
        <v>60</v>
      </c>
      <c r="R3524" t="s">
        <v>71</v>
      </c>
    </row>
    <row r="3525" spans="1:18" x14ac:dyDescent="0.25">
      <c r="A3525" t="s">
        <v>29</v>
      </c>
      <c r="B3525" t="s">
        <v>36</v>
      </c>
      <c r="C3525" t="s">
        <v>52</v>
      </c>
      <c r="D3525" t="s">
        <v>31</v>
      </c>
      <c r="E3525" s="1">
        <v>18</v>
      </c>
      <c r="F3525" t="str">
        <f t="shared" si="55"/>
        <v>Average Per Device1-in-2September Monthly System Peak Day50% Cycling18</v>
      </c>
      <c r="G3525">
        <v>1.802473</v>
      </c>
      <c r="H3525">
        <v>2.2179479999999998</v>
      </c>
      <c r="I3525">
        <v>87.069800000000001</v>
      </c>
      <c r="J3525">
        <v>-9.0291999999999994E-3</v>
      </c>
      <c r="K3525">
        <v>0.24177129999999999</v>
      </c>
      <c r="L3525">
        <v>0.41547499999999998</v>
      </c>
      <c r="M3525">
        <v>0.58917870000000006</v>
      </c>
      <c r="N3525">
        <v>0.83997920000000004</v>
      </c>
      <c r="O3525">
        <v>12598</v>
      </c>
      <c r="P3525" t="s">
        <v>58</v>
      </c>
      <c r="Q3525" t="s">
        <v>60</v>
      </c>
      <c r="R3525" t="s">
        <v>71</v>
      </c>
    </row>
    <row r="3526" spans="1:18" x14ac:dyDescent="0.25">
      <c r="A3526" t="s">
        <v>43</v>
      </c>
      <c r="B3526" t="s">
        <v>36</v>
      </c>
      <c r="C3526" t="s">
        <v>52</v>
      </c>
      <c r="D3526" t="s">
        <v>31</v>
      </c>
      <c r="E3526" s="1">
        <v>18</v>
      </c>
      <c r="F3526" t="str">
        <f t="shared" si="55"/>
        <v>Aggregate1-in-2September Monthly System Peak Day50% Cycling18</v>
      </c>
      <c r="G3526">
        <v>26.499949999999998</v>
      </c>
      <c r="H3526">
        <v>32.608269999999997</v>
      </c>
      <c r="I3526">
        <v>87.069800000000001</v>
      </c>
      <c r="J3526">
        <v>-0.132748</v>
      </c>
      <c r="K3526">
        <v>3.554522</v>
      </c>
      <c r="L3526">
        <v>6.1083129999999999</v>
      </c>
      <c r="M3526">
        <v>8.6621050000000004</v>
      </c>
      <c r="N3526">
        <v>12.34937</v>
      </c>
      <c r="O3526">
        <v>12598</v>
      </c>
      <c r="P3526" t="s">
        <v>58</v>
      </c>
      <c r="Q3526" t="s">
        <v>60</v>
      </c>
      <c r="R3526" t="s">
        <v>71</v>
      </c>
    </row>
    <row r="3527" spans="1:18" x14ac:dyDescent="0.25">
      <c r="A3527" t="s">
        <v>30</v>
      </c>
      <c r="B3527" t="s">
        <v>36</v>
      </c>
      <c r="C3527" t="s">
        <v>52</v>
      </c>
      <c r="D3527" t="s">
        <v>26</v>
      </c>
      <c r="E3527" s="1">
        <v>18</v>
      </c>
      <c r="F3527" t="str">
        <f t="shared" si="55"/>
        <v>Average Per Ton1-in-2September Monthly System Peak DayAll18</v>
      </c>
      <c r="G3527">
        <v>0.41235500000000003</v>
      </c>
      <c r="H3527">
        <v>0.53560770000000002</v>
      </c>
      <c r="I3527">
        <v>86.892499999999998</v>
      </c>
      <c r="J3527">
        <v>7.9263000000000007E-3</v>
      </c>
      <c r="K3527">
        <v>7.6062000000000005E-2</v>
      </c>
      <c r="L3527">
        <v>0.12325270000000001</v>
      </c>
      <c r="M3527">
        <v>0.17044329999999999</v>
      </c>
      <c r="N3527">
        <v>0.23857900000000001</v>
      </c>
      <c r="O3527">
        <v>21671</v>
      </c>
      <c r="P3527" t="s">
        <v>58</v>
      </c>
      <c r="Q3527" t="s">
        <v>60</v>
      </c>
    </row>
    <row r="3528" spans="1:18" x14ac:dyDescent="0.25">
      <c r="A3528" t="s">
        <v>28</v>
      </c>
      <c r="B3528" t="s">
        <v>36</v>
      </c>
      <c r="C3528" t="s">
        <v>52</v>
      </c>
      <c r="D3528" t="s">
        <v>26</v>
      </c>
      <c r="E3528" s="1">
        <v>18</v>
      </c>
      <c r="F3528" t="str">
        <f t="shared" si="55"/>
        <v>Average Per Premise1-in-2September Monthly System Peak DayAll18</v>
      </c>
      <c r="G3528">
        <v>1.7560579999999999</v>
      </c>
      <c r="H3528">
        <v>2.2809430000000002</v>
      </c>
      <c r="I3528">
        <v>86.892499999999998</v>
      </c>
      <c r="J3528">
        <v>3.3754899999999997E-2</v>
      </c>
      <c r="K3528">
        <v>0.3239184</v>
      </c>
      <c r="L3528">
        <v>0.52488469999999998</v>
      </c>
      <c r="M3528">
        <v>0.72585109999999997</v>
      </c>
      <c r="N3528">
        <v>1.0160149999999999</v>
      </c>
      <c r="O3528">
        <v>21671</v>
      </c>
      <c r="P3528" t="s">
        <v>58</v>
      </c>
      <c r="Q3528" t="s">
        <v>60</v>
      </c>
    </row>
    <row r="3529" spans="1:18" x14ac:dyDescent="0.25">
      <c r="A3529" t="s">
        <v>29</v>
      </c>
      <c r="B3529" t="s">
        <v>36</v>
      </c>
      <c r="C3529" t="s">
        <v>52</v>
      </c>
      <c r="D3529" t="s">
        <v>26</v>
      </c>
      <c r="E3529" s="1">
        <v>18</v>
      </c>
      <c r="F3529" t="str">
        <f t="shared" si="55"/>
        <v>Average Per Device1-in-2September Monthly System Peak DayAll18</v>
      </c>
      <c r="G3529">
        <v>1.468645</v>
      </c>
      <c r="H3529">
        <v>1.9076230000000001</v>
      </c>
      <c r="I3529">
        <v>86.892499999999998</v>
      </c>
      <c r="J3529">
        <v>2.82302E-2</v>
      </c>
      <c r="K3529">
        <v>0.2709029</v>
      </c>
      <c r="L3529">
        <v>0.43897720000000001</v>
      </c>
      <c r="M3529">
        <v>0.60705160000000002</v>
      </c>
      <c r="N3529">
        <v>0.84972420000000004</v>
      </c>
      <c r="O3529">
        <v>21671</v>
      </c>
      <c r="P3529" t="s">
        <v>58</v>
      </c>
      <c r="Q3529" t="s">
        <v>60</v>
      </c>
    </row>
    <row r="3530" spans="1:18" x14ac:dyDescent="0.25">
      <c r="A3530" t="s">
        <v>43</v>
      </c>
      <c r="B3530" t="s">
        <v>36</v>
      </c>
      <c r="C3530" t="s">
        <v>52</v>
      </c>
      <c r="D3530" t="s">
        <v>26</v>
      </c>
      <c r="E3530" s="1">
        <v>18</v>
      </c>
      <c r="F3530" t="str">
        <f t="shared" si="55"/>
        <v>Aggregate1-in-2September Monthly System Peak DayAll18</v>
      </c>
      <c r="G3530">
        <v>38.055540000000001</v>
      </c>
      <c r="H3530">
        <v>49.430320000000002</v>
      </c>
      <c r="I3530">
        <v>86.892499999999998</v>
      </c>
      <c r="J3530">
        <v>0.73150170000000003</v>
      </c>
      <c r="K3530">
        <v>7.0196350000000001</v>
      </c>
      <c r="L3530">
        <v>11.374779999999999</v>
      </c>
      <c r="M3530">
        <v>15.72992</v>
      </c>
      <c r="N3530">
        <v>22.018049999999999</v>
      </c>
      <c r="O3530">
        <v>21671</v>
      </c>
      <c r="P3530" t="s">
        <v>58</v>
      </c>
      <c r="Q3530" t="s">
        <v>60</v>
      </c>
    </row>
    <row r="3531" spans="1:18" x14ac:dyDescent="0.25">
      <c r="A3531" t="s">
        <v>30</v>
      </c>
      <c r="B3531" t="s">
        <v>36</v>
      </c>
      <c r="C3531" t="s">
        <v>47</v>
      </c>
      <c r="D3531" t="s">
        <v>57</v>
      </c>
      <c r="E3531" s="1">
        <v>19</v>
      </c>
      <c r="F3531" t="str">
        <f t="shared" si="55"/>
        <v>Average Per Ton1-in-2August Monthly System Peak Day100% Cycling19</v>
      </c>
      <c r="G3531">
        <v>0.42452250000000002</v>
      </c>
      <c r="H3531">
        <v>0.3940842</v>
      </c>
      <c r="I3531">
        <v>78.057900000000004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9073</v>
      </c>
      <c r="P3531" t="s">
        <v>58</v>
      </c>
      <c r="Q3531" t="s">
        <v>60</v>
      </c>
      <c r="R3531" t="s">
        <v>66</v>
      </c>
    </row>
    <row r="3532" spans="1:18" x14ac:dyDescent="0.25">
      <c r="A3532" t="s">
        <v>28</v>
      </c>
      <c r="B3532" t="s">
        <v>36</v>
      </c>
      <c r="C3532" t="s">
        <v>47</v>
      </c>
      <c r="D3532" t="s">
        <v>57</v>
      </c>
      <c r="E3532" s="1">
        <v>19</v>
      </c>
      <c r="F3532" t="str">
        <f t="shared" si="55"/>
        <v>Average Per Premise1-in-2August Monthly System Peak Day100% Cycling19</v>
      </c>
      <c r="G3532">
        <v>1.906271</v>
      </c>
      <c r="H3532">
        <v>1.7695909999999999</v>
      </c>
      <c r="I3532">
        <v>78.057900000000004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9073</v>
      </c>
      <c r="P3532" t="s">
        <v>58</v>
      </c>
      <c r="Q3532" t="s">
        <v>60</v>
      </c>
      <c r="R3532" t="s">
        <v>66</v>
      </c>
    </row>
    <row r="3533" spans="1:18" x14ac:dyDescent="0.25">
      <c r="A3533" t="s">
        <v>29</v>
      </c>
      <c r="B3533" t="s">
        <v>36</v>
      </c>
      <c r="C3533" t="s">
        <v>47</v>
      </c>
      <c r="D3533" t="s">
        <v>57</v>
      </c>
      <c r="E3533" s="1">
        <v>19</v>
      </c>
      <c r="F3533" t="str">
        <f t="shared" si="55"/>
        <v>Average Per Device1-in-2August Monthly System Peak Day100% Cycling19</v>
      </c>
      <c r="G3533">
        <v>1.542872</v>
      </c>
      <c r="H3533">
        <v>1.432248</v>
      </c>
      <c r="I3533">
        <v>78.057900000000004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9073</v>
      </c>
      <c r="P3533" t="s">
        <v>58</v>
      </c>
      <c r="Q3533" t="s">
        <v>60</v>
      </c>
      <c r="R3533" t="s">
        <v>66</v>
      </c>
    </row>
    <row r="3534" spans="1:18" x14ac:dyDescent="0.25">
      <c r="A3534" t="s">
        <v>43</v>
      </c>
      <c r="B3534" t="s">
        <v>36</v>
      </c>
      <c r="C3534" t="s">
        <v>47</v>
      </c>
      <c r="D3534" t="s">
        <v>57</v>
      </c>
      <c r="E3534" s="1">
        <v>19</v>
      </c>
      <c r="F3534" t="str">
        <f t="shared" si="55"/>
        <v>Aggregate1-in-2August Monthly System Peak Day100% Cycling19</v>
      </c>
      <c r="G3534">
        <v>17.2956</v>
      </c>
      <c r="H3534">
        <v>16.055499999999999</v>
      </c>
      <c r="I3534">
        <v>78.057900000000004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9073</v>
      </c>
      <c r="P3534" t="s">
        <v>58</v>
      </c>
      <c r="Q3534" t="s">
        <v>60</v>
      </c>
      <c r="R3534" t="s">
        <v>66</v>
      </c>
    </row>
    <row r="3535" spans="1:18" x14ac:dyDescent="0.25">
      <c r="A3535" t="s">
        <v>30</v>
      </c>
      <c r="B3535" t="s">
        <v>36</v>
      </c>
      <c r="C3535" t="s">
        <v>47</v>
      </c>
      <c r="D3535" t="s">
        <v>31</v>
      </c>
      <c r="E3535" s="1">
        <v>19</v>
      </c>
      <c r="F3535" t="str">
        <f t="shared" si="55"/>
        <v>Average Per Ton1-in-2August Monthly System Peak Day50% Cycling19</v>
      </c>
      <c r="G3535">
        <v>0.65555110000000005</v>
      </c>
      <c r="H3535">
        <v>0.59564919999999999</v>
      </c>
      <c r="I3535">
        <v>78.326800000000006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12598</v>
      </c>
      <c r="P3535" t="s">
        <v>58</v>
      </c>
      <c r="Q3535" t="s">
        <v>60</v>
      </c>
      <c r="R3535" t="s">
        <v>66</v>
      </c>
    </row>
    <row r="3536" spans="1:18" x14ac:dyDescent="0.25">
      <c r="A3536" t="s">
        <v>28</v>
      </c>
      <c r="B3536" t="s">
        <v>36</v>
      </c>
      <c r="C3536" t="s">
        <v>47</v>
      </c>
      <c r="D3536" t="s">
        <v>31</v>
      </c>
      <c r="E3536" s="1">
        <v>19</v>
      </c>
      <c r="F3536" t="str">
        <f t="shared" si="55"/>
        <v>Average Per Premise1-in-2August Monthly System Peak Day50% Cycling19</v>
      </c>
      <c r="G3536">
        <v>2.6823060000000001</v>
      </c>
      <c r="H3536">
        <v>2.4372069999999999</v>
      </c>
      <c r="I3536">
        <v>78.326800000000006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12598</v>
      </c>
      <c r="P3536" t="s">
        <v>58</v>
      </c>
      <c r="Q3536" t="s">
        <v>60</v>
      </c>
      <c r="R3536" t="s">
        <v>66</v>
      </c>
    </row>
    <row r="3537" spans="1:18" x14ac:dyDescent="0.25">
      <c r="A3537" t="s">
        <v>29</v>
      </c>
      <c r="B3537" t="s">
        <v>36</v>
      </c>
      <c r="C3537" t="s">
        <v>47</v>
      </c>
      <c r="D3537" t="s">
        <v>31</v>
      </c>
      <c r="E3537" s="1">
        <v>19</v>
      </c>
      <c r="F3537" t="str">
        <f t="shared" si="55"/>
        <v>Average Per Device1-in-2August Monthly System Peak Day50% Cycling19</v>
      </c>
      <c r="G3537">
        <v>2.2984420000000001</v>
      </c>
      <c r="H3537">
        <v>2.0884179999999999</v>
      </c>
      <c r="I3537">
        <v>78.326800000000006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12598</v>
      </c>
      <c r="P3537" t="s">
        <v>58</v>
      </c>
      <c r="Q3537" t="s">
        <v>60</v>
      </c>
      <c r="R3537" t="s">
        <v>66</v>
      </c>
    </row>
    <row r="3538" spans="1:18" x14ac:dyDescent="0.25">
      <c r="A3538" t="s">
        <v>43</v>
      </c>
      <c r="B3538" t="s">
        <v>36</v>
      </c>
      <c r="C3538" t="s">
        <v>47</v>
      </c>
      <c r="D3538" t="s">
        <v>31</v>
      </c>
      <c r="E3538" s="1">
        <v>19</v>
      </c>
      <c r="F3538" t="str">
        <f t="shared" si="55"/>
        <v>Aggregate1-in-2August Monthly System Peak Day50% Cycling19</v>
      </c>
      <c r="G3538">
        <v>33.791699999999999</v>
      </c>
      <c r="H3538">
        <v>30.70393</v>
      </c>
      <c r="I3538">
        <v>78.326800000000006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12598</v>
      </c>
      <c r="P3538" t="s">
        <v>58</v>
      </c>
      <c r="Q3538" t="s">
        <v>60</v>
      </c>
      <c r="R3538" t="s">
        <v>66</v>
      </c>
    </row>
    <row r="3539" spans="1:18" x14ac:dyDescent="0.25">
      <c r="A3539" t="s">
        <v>30</v>
      </c>
      <c r="B3539" t="s">
        <v>36</v>
      </c>
      <c r="C3539" t="s">
        <v>47</v>
      </c>
      <c r="D3539" t="s">
        <v>26</v>
      </c>
      <c r="E3539" s="1">
        <v>19</v>
      </c>
      <c r="F3539" t="str">
        <f t="shared" si="55"/>
        <v>Average Per Ton1-in-2August Monthly System Peak DayAll19</v>
      </c>
      <c r="G3539">
        <v>0.55881939999999997</v>
      </c>
      <c r="H3539">
        <v>0.51125390000000004</v>
      </c>
      <c r="I3539">
        <v>78.214200000000005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21671</v>
      </c>
      <c r="P3539" t="s">
        <v>58</v>
      </c>
      <c r="Q3539" t="s">
        <v>60</v>
      </c>
    </row>
    <row r="3540" spans="1:18" x14ac:dyDescent="0.25">
      <c r="A3540" t="s">
        <v>28</v>
      </c>
      <c r="B3540" t="s">
        <v>36</v>
      </c>
      <c r="C3540" t="s">
        <v>47</v>
      </c>
      <c r="D3540" t="s">
        <v>26</v>
      </c>
      <c r="E3540" s="1">
        <v>19</v>
      </c>
      <c r="F3540" t="str">
        <f t="shared" si="55"/>
        <v>Average Per Premise1-in-2August Monthly System Peak DayAll19</v>
      </c>
      <c r="G3540">
        <v>2.3797929999999998</v>
      </c>
      <c r="H3540">
        <v>2.1772300000000002</v>
      </c>
      <c r="I3540">
        <v>78.214200000000005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21671</v>
      </c>
      <c r="P3540" t="s">
        <v>58</v>
      </c>
      <c r="Q3540" t="s">
        <v>60</v>
      </c>
    </row>
    <row r="3541" spans="1:18" x14ac:dyDescent="0.25">
      <c r="A3541" t="s">
        <v>29</v>
      </c>
      <c r="B3541" t="s">
        <v>36</v>
      </c>
      <c r="C3541" t="s">
        <v>47</v>
      </c>
      <c r="D3541" t="s">
        <v>26</v>
      </c>
      <c r="E3541" s="1">
        <v>19</v>
      </c>
      <c r="F3541" t="str">
        <f t="shared" si="55"/>
        <v>Average Per Device1-in-2August Monthly System Peak DayAll19</v>
      </c>
      <c r="G3541">
        <v>1.990294</v>
      </c>
      <c r="H3541">
        <v>1.8208839999999999</v>
      </c>
      <c r="I3541">
        <v>78.214200000000005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21671</v>
      </c>
      <c r="P3541" t="s">
        <v>58</v>
      </c>
      <c r="Q3541" t="s">
        <v>60</v>
      </c>
    </row>
    <row r="3542" spans="1:18" x14ac:dyDescent="0.25">
      <c r="A3542" t="s">
        <v>43</v>
      </c>
      <c r="B3542" t="s">
        <v>36</v>
      </c>
      <c r="C3542" t="s">
        <v>47</v>
      </c>
      <c r="D3542" t="s">
        <v>26</v>
      </c>
      <c r="E3542" s="1">
        <v>19</v>
      </c>
      <c r="F3542" t="str">
        <f t="shared" si="55"/>
        <v>Aggregate1-in-2August Monthly System Peak DayAll19</v>
      </c>
      <c r="G3542">
        <v>51.572490000000002</v>
      </c>
      <c r="H3542">
        <v>47.182749999999999</v>
      </c>
      <c r="I3542">
        <v>78.214200000000005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21671</v>
      </c>
      <c r="P3542" t="s">
        <v>58</v>
      </c>
      <c r="Q3542" t="s">
        <v>60</v>
      </c>
    </row>
    <row r="3543" spans="1:18" x14ac:dyDescent="0.25">
      <c r="A3543" t="s">
        <v>30</v>
      </c>
      <c r="B3543" t="s">
        <v>36</v>
      </c>
      <c r="C3543" t="s">
        <v>37</v>
      </c>
      <c r="D3543" t="s">
        <v>57</v>
      </c>
      <c r="E3543" s="1">
        <v>19</v>
      </c>
      <c r="F3543" t="str">
        <f t="shared" si="55"/>
        <v>Average Per Ton1-in-2August Typical Event Day100% Cycling19</v>
      </c>
      <c r="G3543">
        <v>0.3893836</v>
      </c>
      <c r="H3543">
        <v>0.36146479999999998</v>
      </c>
      <c r="I3543">
        <v>78.427400000000006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9073</v>
      </c>
      <c r="P3543" t="s">
        <v>58</v>
      </c>
      <c r="Q3543" t="s">
        <v>60</v>
      </c>
      <c r="R3543" t="s">
        <v>66</v>
      </c>
    </row>
    <row r="3544" spans="1:18" x14ac:dyDescent="0.25">
      <c r="A3544" t="s">
        <v>28</v>
      </c>
      <c r="B3544" t="s">
        <v>36</v>
      </c>
      <c r="C3544" t="s">
        <v>37</v>
      </c>
      <c r="D3544" t="s">
        <v>57</v>
      </c>
      <c r="E3544" s="1">
        <v>19</v>
      </c>
      <c r="F3544" t="str">
        <f t="shared" si="55"/>
        <v>Average Per Premise1-in-2August Typical Event Day100% Cycling19</v>
      </c>
      <c r="G3544">
        <v>1.7484839999999999</v>
      </c>
      <c r="H3544">
        <v>1.6231169999999999</v>
      </c>
      <c r="I3544">
        <v>78.427400000000006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9073</v>
      </c>
      <c r="P3544" t="s">
        <v>58</v>
      </c>
      <c r="Q3544" t="s">
        <v>60</v>
      </c>
      <c r="R3544" t="s">
        <v>66</v>
      </c>
    </row>
    <row r="3545" spans="1:18" x14ac:dyDescent="0.25">
      <c r="A3545" t="s">
        <v>29</v>
      </c>
      <c r="B3545" t="s">
        <v>36</v>
      </c>
      <c r="C3545" t="s">
        <v>37</v>
      </c>
      <c r="D3545" t="s">
        <v>57</v>
      </c>
      <c r="E3545" s="1">
        <v>19</v>
      </c>
      <c r="F3545" t="str">
        <f t="shared" si="55"/>
        <v>Average Per Device1-in-2August Typical Event Day100% Cycling19</v>
      </c>
      <c r="G3545">
        <v>1.415165</v>
      </c>
      <c r="H3545">
        <v>1.3136969999999999</v>
      </c>
      <c r="I3545">
        <v>78.427400000000006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9073</v>
      </c>
      <c r="P3545" t="s">
        <v>58</v>
      </c>
      <c r="Q3545" t="s">
        <v>60</v>
      </c>
      <c r="R3545" t="s">
        <v>66</v>
      </c>
    </row>
    <row r="3546" spans="1:18" x14ac:dyDescent="0.25">
      <c r="A3546" t="s">
        <v>43</v>
      </c>
      <c r="B3546" t="s">
        <v>36</v>
      </c>
      <c r="C3546" t="s">
        <v>37</v>
      </c>
      <c r="D3546" t="s">
        <v>57</v>
      </c>
      <c r="E3546" s="1">
        <v>19</v>
      </c>
      <c r="F3546" t="str">
        <f t="shared" si="55"/>
        <v>Aggregate1-in-2August Typical Event Day100% Cycling19</v>
      </c>
      <c r="G3546">
        <v>15.863989999999999</v>
      </c>
      <c r="H3546">
        <v>14.72654</v>
      </c>
      <c r="I3546">
        <v>78.427400000000006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9073</v>
      </c>
      <c r="P3546" t="s">
        <v>58</v>
      </c>
      <c r="Q3546" t="s">
        <v>60</v>
      </c>
      <c r="R3546" t="s">
        <v>66</v>
      </c>
    </row>
    <row r="3547" spans="1:18" x14ac:dyDescent="0.25">
      <c r="A3547" t="s">
        <v>30</v>
      </c>
      <c r="B3547" t="s">
        <v>36</v>
      </c>
      <c r="C3547" t="s">
        <v>37</v>
      </c>
      <c r="D3547" t="s">
        <v>31</v>
      </c>
      <c r="E3547" s="1">
        <v>19</v>
      </c>
      <c r="F3547" t="str">
        <f t="shared" si="55"/>
        <v>Average Per Ton1-in-2August Typical Event Day50% Cycling19</v>
      </c>
      <c r="G3547">
        <v>0.62682150000000003</v>
      </c>
      <c r="H3547">
        <v>0.56954479999999996</v>
      </c>
      <c r="I3547">
        <v>78.816800000000001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12598</v>
      </c>
      <c r="P3547" t="s">
        <v>58</v>
      </c>
      <c r="Q3547" t="s">
        <v>60</v>
      </c>
      <c r="R3547" t="s">
        <v>66</v>
      </c>
    </row>
    <row r="3548" spans="1:18" x14ac:dyDescent="0.25">
      <c r="A3548" t="s">
        <v>28</v>
      </c>
      <c r="B3548" t="s">
        <v>36</v>
      </c>
      <c r="C3548" t="s">
        <v>37</v>
      </c>
      <c r="D3548" t="s">
        <v>31</v>
      </c>
      <c r="E3548" s="1">
        <v>19</v>
      </c>
      <c r="F3548" t="str">
        <f t="shared" si="55"/>
        <v>Average Per Premise1-in-2August Typical Event Day50% Cycling19</v>
      </c>
      <c r="G3548">
        <v>2.5647540000000002</v>
      </c>
      <c r="H3548">
        <v>2.3303959999999999</v>
      </c>
      <c r="I3548">
        <v>78.816800000000001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12598</v>
      </c>
      <c r="P3548" t="s">
        <v>58</v>
      </c>
      <c r="Q3548" t="s">
        <v>60</v>
      </c>
      <c r="R3548" t="s">
        <v>66</v>
      </c>
    </row>
    <row r="3549" spans="1:18" x14ac:dyDescent="0.25">
      <c r="A3549" t="s">
        <v>29</v>
      </c>
      <c r="B3549" t="s">
        <v>36</v>
      </c>
      <c r="C3549" t="s">
        <v>37</v>
      </c>
      <c r="D3549" t="s">
        <v>31</v>
      </c>
      <c r="E3549" s="1">
        <v>19</v>
      </c>
      <c r="F3549" t="str">
        <f t="shared" si="55"/>
        <v>Average Per Device1-in-2August Typical Event Day50% Cycling19</v>
      </c>
      <c r="G3549">
        <v>2.1977120000000001</v>
      </c>
      <c r="H3549">
        <v>1.996893</v>
      </c>
      <c r="I3549">
        <v>78.816800000000001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12598</v>
      </c>
      <c r="P3549" t="s">
        <v>58</v>
      </c>
      <c r="Q3549" t="s">
        <v>60</v>
      </c>
      <c r="R3549" t="s">
        <v>66</v>
      </c>
    </row>
    <row r="3550" spans="1:18" x14ac:dyDescent="0.25">
      <c r="A3550" t="s">
        <v>43</v>
      </c>
      <c r="B3550" t="s">
        <v>36</v>
      </c>
      <c r="C3550" t="s">
        <v>37</v>
      </c>
      <c r="D3550" t="s">
        <v>31</v>
      </c>
      <c r="E3550" s="1">
        <v>19</v>
      </c>
      <c r="F3550" t="str">
        <f t="shared" si="55"/>
        <v>Aggregate1-in-2August Typical Event Day50% Cycling19</v>
      </c>
      <c r="G3550">
        <v>32.310769999999998</v>
      </c>
      <c r="H3550">
        <v>29.358329999999999</v>
      </c>
      <c r="I3550">
        <v>78.816800000000001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12598</v>
      </c>
      <c r="P3550" t="s">
        <v>58</v>
      </c>
      <c r="Q3550" t="s">
        <v>60</v>
      </c>
      <c r="R3550" t="s">
        <v>66</v>
      </c>
    </row>
    <row r="3551" spans="1:18" x14ac:dyDescent="0.25">
      <c r="A3551" t="s">
        <v>30</v>
      </c>
      <c r="B3551" t="s">
        <v>36</v>
      </c>
      <c r="C3551" t="s">
        <v>37</v>
      </c>
      <c r="D3551" t="s">
        <v>26</v>
      </c>
      <c r="E3551" s="1">
        <v>19</v>
      </c>
      <c r="F3551" t="str">
        <f t="shared" si="55"/>
        <v>Average Per Ton1-in-2August Typical Event DayAll19</v>
      </c>
      <c r="G3551">
        <v>0.52740629999999999</v>
      </c>
      <c r="H3551">
        <v>0.48242170000000001</v>
      </c>
      <c r="I3551">
        <v>78.653700000000001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21671</v>
      </c>
      <c r="P3551" t="s">
        <v>58</v>
      </c>
      <c r="Q3551" t="s">
        <v>60</v>
      </c>
    </row>
    <row r="3552" spans="1:18" x14ac:dyDescent="0.25">
      <c r="A3552" t="s">
        <v>28</v>
      </c>
      <c r="B3552" t="s">
        <v>36</v>
      </c>
      <c r="C3552" t="s">
        <v>37</v>
      </c>
      <c r="D3552" t="s">
        <v>26</v>
      </c>
      <c r="E3552" s="1">
        <v>19</v>
      </c>
      <c r="F3552" t="str">
        <f t="shared" si="55"/>
        <v>Average Per Premise1-in-2August Typical Event DayAll19</v>
      </c>
      <c r="G3552">
        <v>2.2460170000000002</v>
      </c>
      <c r="H3552">
        <v>2.0544449999999999</v>
      </c>
      <c r="I3552">
        <v>78.653700000000001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21671</v>
      </c>
      <c r="P3552" t="s">
        <v>58</v>
      </c>
      <c r="Q3552" t="s">
        <v>60</v>
      </c>
    </row>
    <row r="3553" spans="1:18" x14ac:dyDescent="0.25">
      <c r="A3553" t="s">
        <v>29</v>
      </c>
      <c r="B3553" t="s">
        <v>36</v>
      </c>
      <c r="C3553" t="s">
        <v>37</v>
      </c>
      <c r="D3553" t="s">
        <v>26</v>
      </c>
      <c r="E3553" s="1">
        <v>19</v>
      </c>
      <c r="F3553" t="str">
        <f t="shared" si="55"/>
        <v>Average Per Device1-in-2August Typical Event DayAll19</v>
      </c>
      <c r="G3553">
        <v>1.8784130000000001</v>
      </c>
      <c r="H3553">
        <v>1.7181949999999999</v>
      </c>
      <c r="I3553">
        <v>78.653700000000001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21671</v>
      </c>
      <c r="P3553" t="s">
        <v>58</v>
      </c>
      <c r="Q3553" t="s">
        <v>60</v>
      </c>
    </row>
    <row r="3554" spans="1:18" x14ac:dyDescent="0.25">
      <c r="A3554" t="s">
        <v>43</v>
      </c>
      <c r="B3554" t="s">
        <v>36</v>
      </c>
      <c r="C3554" t="s">
        <v>37</v>
      </c>
      <c r="D3554" t="s">
        <v>26</v>
      </c>
      <c r="E3554" s="1">
        <v>19</v>
      </c>
      <c r="F3554" t="str">
        <f t="shared" si="55"/>
        <v>Aggregate1-in-2August Typical Event DayAll19</v>
      </c>
      <c r="G3554">
        <v>48.673430000000003</v>
      </c>
      <c r="H3554">
        <v>44.521880000000003</v>
      </c>
      <c r="I3554">
        <v>78.653700000000001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21671</v>
      </c>
      <c r="P3554" t="s">
        <v>58</v>
      </c>
      <c r="Q3554" t="s">
        <v>60</v>
      </c>
    </row>
    <row r="3555" spans="1:18" x14ac:dyDescent="0.25">
      <c r="A3555" t="s">
        <v>30</v>
      </c>
      <c r="B3555" t="s">
        <v>36</v>
      </c>
      <c r="C3555" t="s">
        <v>48</v>
      </c>
      <c r="D3555" t="s">
        <v>57</v>
      </c>
      <c r="E3555" s="1">
        <v>19</v>
      </c>
      <c r="F3555" t="str">
        <f t="shared" si="55"/>
        <v>Average Per Ton1-in-2July Monthly System Peak Day100% Cycling19</v>
      </c>
      <c r="G3555">
        <v>0.3849031</v>
      </c>
      <c r="H3555">
        <v>0.3573056</v>
      </c>
      <c r="I3555">
        <v>77.3142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9073</v>
      </c>
      <c r="P3555" t="s">
        <v>58</v>
      </c>
      <c r="Q3555" t="s">
        <v>60</v>
      </c>
      <c r="R3555" t="s">
        <v>67</v>
      </c>
    </row>
    <row r="3556" spans="1:18" x14ac:dyDescent="0.25">
      <c r="A3556" t="s">
        <v>28</v>
      </c>
      <c r="B3556" t="s">
        <v>36</v>
      </c>
      <c r="C3556" t="s">
        <v>48</v>
      </c>
      <c r="D3556" t="s">
        <v>57</v>
      </c>
      <c r="E3556" s="1">
        <v>19</v>
      </c>
      <c r="F3556" t="str">
        <f t="shared" si="55"/>
        <v>Average Per Premise1-in-2July Monthly System Peak Day100% Cycling19</v>
      </c>
      <c r="G3556">
        <v>1.7283649999999999</v>
      </c>
      <c r="H3556">
        <v>1.604441</v>
      </c>
      <c r="I3556">
        <v>77.3142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9073</v>
      </c>
      <c r="P3556" t="s">
        <v>58</v>
      </c>
      <c r="Q3556" t="s">
        <v>60</v>
      </c>
      <c r="R3556" t="s">
        <v>67</v>
      </c>
    </row>
    <row r="3557" spans="1:18" x14ac:dyDescent="0.25">
      <c r="A3557" t="s">
        <v>29</v>
      </c>
      <c r="B3557" t="s">
        <v>36</v>
      </c>
      <c r="C3557" t="s">
        <v>48</v>
      </c>
      <c r="D3557" t="s">
        <v>57</v>
      </c>
      <c r="E3557" s="1">
        <v>19</v>
      </c>
      <c r="F3557" t="str">
        <f t="shared" si="55"/>
        <v>Average Per Device1-in-2July Monthly System Peak Day100% Cycling19</v>
      </c>
      <c r="G3557">
        <v>1.398881</v>
      </c>
      <c r="H3557">
        <v>1.298581</v>
      </c>
      <c r="I3557">
        <v>77.3142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9073</v>
      </c>
      <c r="P3557" t="s">
        <v>58</v>
      </c>
      <c r="Q3557" t="s">
        <v>60</v>
      </c>
      <c r="R3557" t="s">
        <v>67</v>
      </c>
    </row>
    <row r="3558" spans="1:18" x14ac:dyDescent="0.25">
      <c r="A3558" t="s">
        <v>43</v>
      </c>
      <c r="B3558" t="s">
        <v>36</v>
      </c>
      <c r="C3558" t="s">
        <v>48</v>
      </c>
      <c r="D3558" t="s">
        <v>57</v>
      </c>
      <c r="E3558" s="1">
        <v>19</v>
      </c>
      <c r="F3558" t="str">
        <f t="shared" si="55"/>
        <v>Aggregate1-in-2July Monthly System Peak Day100% Cycling19</v>
      </c>
      <c r="G3558">
        <v>15.68145</v>
      </c>
      <c r="H3558">
        <v>14.557090000000001</v>
      </c>
      <c r="I3558">
        <v>77.3142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9073</v>
      </c>
      <c r="P3558" t="s">
        <v>58</v>
      </c>
      <c r="Q3558" t="s">
        <v>60</v>
      </c>
      <c r="R3558" t="s">
        <v>67</v>
      </c>
    </row>
    <row r="3559" spans="1:18" x14ac:dyDescent="0.25">
      <c r="A3559" t="s">
        <v>30</v>
      </c>
      <c r="B3559" t="s">
        <v>36</v>
      </c>
      <c r="C3559" t="s">
        <v>48</v>
      </c>
      <c r="D3559" t="s">
        <v>31</v>
      </c>
      <c r="E3559" s="1">
        <v>19</v>
      </c>
      <c r="F3559" t="str">
        <f t="shared" si="55"/>
        <v>Average Per Ton1-in-2July Monthly System Peak Day50% Cycling19</v>
      </c>
      <c r="G3559">
        <v>0.62449279999999996</v>
      </c>
      <c r="H3559">
        <v>0.56742879999999996</v>
      </c>
      <c r="I3559">
        <v>77.778300000000002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12598</v>
      </c>
      <c r="P3559" t="s">
        <v>58</v>
      </c>
      <c r="Q3559" t="s">
        <v>60</v>
      </c>
      <c r="R3559" t="s">
        <v>67</v>
      </c>
    </row>
    <row r="3560" spans="1:18" x14ac:dyDescent="0.25">
      <c r="A3560" t="s">
        <v>28</v>
      </c>
      <c r="B3560" t="s">
        <v>36</v>
      </c>
      <c r="C3560" t="s">
        <v>48</v>
      </c>
      <c r="D3560" t="s">
        <v>31</v>
      </c>
      <c r="E3560" s="1">
        <v>19</v>
      </c>
      <c r="F3560" t="str">
        <f t="shared" si="55"/>
        <v>Average Per Premise1-in-2July Monthly System Peak Day50% Cycling19</v>
      </c>
      <c r="G3560">
        <v>2.5552250000000001</v>
      </c>
      <c r="H3560">
        <v>2.3217379999999999</v>
      </c>
      <c r="I3560">
        <v>77.778300000000002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12598</v>
      </c>
      <c r="P3560" t="s">
        <v>58</v>
      </c>
      <c r="Q3560" t="s">
        <v>60</v>
      </c>
      <c r="R3560" t="s">
        <v>67</v>
      </c>
    </row>
    <row r="3561" spans="1:18" x14ac:dyDescent="0.25">
      <c r="A3561" t="s">
        <v>29</v>
      </c>
      <c r="B3561" t="s">
        <v>36</v>
      </c>
      <c r="C3561" t="s">
        <v>48</v>
      </c>
      <c r="D3561" t="s">
        <v>31</v>
      </c>
      <c r="E3561" s="1">
        <v>19</v>
      </c>
      <c r="F3561" t="str">
        <f t="shared" si="55"/>
        <v>Average Per Device1-in-2July Monthly System Peak Day50% Cycling19</v>
      </c>
      <c r="G3561">
        <v>2.1895479999999998</v>
      </c>
      <c r="H3561">
        <v>1.989474</v>
      </c>
      <c r="I3561">
        <v>77.778300000000002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12598</v>
      </c>
      <c r="P3561" t="s">
        <v>58</v>
      </c>
      <c r="Q3561" t="s">
        <v>60</v>
      </c>
      <c r="R3561" t="s">
        <v>67</v>
      </c>
    </row>
    <row r="3562" spans="1:18" x14ac:dyDescent="0.25">
      <c r="A3562" t="s">
        <v>43</v>
      </c>
      <c r="B3562" t="s">
        <v>36</v>
      </c>
      <c r="C3562" t="s">
        <v>48</v>
      </c>
      <c r="D3562" t="s">
        <v>31</v>
      </c>
      <c r="E3562" s="1">
        <v>19</v>
      </c>
      <c r="F3562" t="str">
        <f t="shared" si="55"/>
        <v>Aggregate1-in-2July Monthly System Peak Day50% Cycling19</v>
      </c>
      <c r="G3562">
        <v>32.190730000000002</v>
      </c>
      <c r="H3562">
        <v>29.24925</v>
      </c>
      <c r="I3562">
        <v>77.778300000000002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12598</v>
      </c>
      <c r="P3562" t="s">
        <v>58</v>
      </c>
      <c r="Q3562" t="s">
        <v>60</v>
      </c>
      <c r="R3562" t="s">
        <v>67</v>
      </c>
    </row>
    <row r="3563" spans="1:18" x14ac:dyDescent="0.25">
      <c r="A3563" t="s">
        <v>30</v>
      </c>
      <c r="B3563" t="s">
        <v>36</v>
      </c>
      <c r="C3563" t="s">
        <v>48</v>
      </c>
      <c r="D3563" t="s">
        <v>26</v>
      </c>
      <c r="E3563" s="1">
        <v>19</v>
      </c>
      <c r="F3563" t="str">
        <f t="shared" si="55"/>
        <v>Average Per Ton1-in-2July Monthly System Peak DayAll19</v>
      </c>
      <c r="G3563">
        <v>0.52417659999999999</v>
      </c>
      <c r="H3563">
        <v>0.47945019999999999</v>
      </c>
      <c r="I3563">
        <v>77.584000000000003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21671</v>
      </c>
      <c r="P3563" t="s">
        <v>58</v>
      </c>
      <c r="Q3563" t="s">
        <v>60</v>
      </c>
    </row>
    <row r="3564" spans="1:18" x14ac:dyDescent="0.25">
      <c r="A3564" t="s">
        <v>28</v>
      </c>
      <c r="B3564" t="s">
        <v>36</v>
      </c>
      <c r="C3564" t="s">
        <v>48</v>
      </c>
      <c r="D3564" t="s">
        <v>26</v>
      </c>
      <c r="E3564" s="1">
        <v>19</v>
      </c>
      <c r="F3564" t="str">
        <f t="shared" si="55"/>
        <v>Average Per Premise1-in-2July Monthly System Peak DayAll19</v>
      </c>
      <c r="G3564">
        <v>2.2322630000000001</v>
      </c>
      <c r="H3564">
        <v>2.0417909999999999</v>
      </c>
      <c r="I3564">
        <v>77.584000000000003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21671</v>
      </c>
      <c r="P3564" t="s">
        <v>58</v>
      </c>
      <c r="Q3564" t="s">
        <v>60</v>
      </c>
    </row>
    <row r="3565" spans="1:18" x14ac:dyDescent="0.25">
      <c r="A3565" t="s">
        <v>29</v>
      </c>
      <c r="B3565" t="s">
        <v>36</v>
      </c>
      <c r="C3565" t="s">
        <v>48</v>
      </c>
      <c r="D3565" t="s">
        <v>26</v>
      </c>
      <c r="E3565" s="1">
        <v>19</v>
      </c>
      <c r="F3565" t="str">
        <f t="shared" si="55"/>
        <v>Average Per Device1-in-2July Monthly System Peak DayAll19</v>
      </c>
      <c r="G3565">
        <v>1.8669100000000001</v>
      </c>
      <c r="H3565">
        <v>1.7076119999999999</v>
      </c>
      <c r="I3565">
        <v>77.584000000000003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21671</v>
      </c>
      <c r="P3565" t="s">
        <v>58</v>
      </c>
      <c r="Q3565" t="s">
        <v>60</v>
      </c>
    </row>
    <row r="3566" spans="1:18" x14ac:dyDescent="0.25">
      <c r="A3566" t="s">
        <v>43</v>
      </c>
      <c r="B3566" t="s">
        <v>36</v>
      </c>
      <c r="C3566" t="s">
        <v>48</v>
      </c>
      <c r="D3566" t="s">
        <v>26</v>
      </c>
      <c r="E3566" s="1">
        <v>19</v>
      </c>
      <c r="F3566" t="str">
        <f t="shared" si="55"/>
        <v>Aggregate1-in-2July Monthly System Peak DayAll19</v>
      </c>
      <c r="G3566">
        <v>48.375369999999997</v>
      </c>
      <c r="H3566">
        <v>44.247639999999997</v>
      </c>
      <c r="I3566">
        <v>77.584000000000003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21671</v>
      </c>
      <c r="P3566" t="s">
        <v>58</v>
      </c>
      <c r="Q3566" t="s">
        <v>60</v>
      </c>
    </row>
    <row r="3567" spans="1:18" x14ac:dyDescent="0.25">
      <c r="A3567" t="s">
        <v>30</v>
      </c>
      <c r="B3567" t="s">
        <v>36</v>
      </c>
      <c r="C3567" t="s">
        <v>49</v>
      </c>
      <c r="D3567" t="s">
        <v>57</v>
      </c>
      <c r="E3567" s="1">
        <v>19</v>
      </c>
      <c r="F3567" t="str">
        <f t="shared" si="55"/>
        <v>Average Per Ton1-in-2June Monthly System Peak Day100% Cycling19</v>
      </c>
      <c r="G3567">
        <v>0.30732320000000002</v>
      </c>
      <c r="H3567">
        <v>0.28528819999999999</v>
      </c>
      <c r="I3567">
        <v>73.367000000000004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9073</v>
      </c>
      <c r="P3567" t="s">
        <v>58</v>
      </c>
      <c r="Q3567" t="s">
        <v>60</v>
      </c>
      <c r="R3567" t="s">
        <v>68</v>
      </c>
    </row>
    <row r="3568" spans="1:18" x14ac:dyDescent="0.25">
      <c r="A3568" t="s">
        <v>28</v>
      </c>
      <c r="B3568" t="s">
        <v>36</v>
      </c>
      <c r="C3568" t="s">
        <v>49</v>
      </c>
      <c r="D3568" t="s">
        <v>57</v>
      </c>
      <c r="E3568" s="1">
        <v>19</v>
      </c>
      <c r="F3568" t="str">
        <f t="shared" si="55"/>
        <v>Average Per Premise1-in-2June Monthly System Peak Day100% Cycling19</v>
      </c>
      <c r="G3568">
        <v>1.380001</v>
      </c>
      <c r="H3568">
        <v>1.2810550000000001</v>
      </c>
      <c r="I3568">
        <v>73.367000000000004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9073</v>
      </c>
      <c r="P3568" t="s">
        <v>58</v>
      </c>
      <c r="Q3568" t="s">
        <v>60</v>
      </c>
      <c r="R3568" t="s">
        <v>68</v>
      </c>
    </row>
    <row r="3569" spans="1:18" x14ac:dyDescent="0.25">
      <c r="A3569" t="s">
        <v>29</v>
      </c>
      <c r="B3569" t="s">
        <v>36</v>
      </c>
      <c r="C3569" t="s">
        <v>49</v>
      </c>
      <c r="D3569" t="s">
        <v>57</v>
      </c>
      <c r="E3569" s="1">
        <v>19</v>
      </c>
      <c r="F3569" t="str">
        <f t="shared" si="55"/>
        <v>Average Per Device1-in-2June Monthly System Peak Day100% Cycling19</v>
      </c>
      <c r="G3569">
        <v>1.116927</v>
      </c>
      <c r="H3569">
        <v>1.036843</v>
      </c>
      <c r="I3569">
        <v>73.367000000000004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9073</v>
      </c>
      <c r="P3569" t="s">
        <v>58</v>
      </c>
      <c r="Q3569" t="s">
        <v>60</v>
      </c>
      <c r="R3569" t="s">
        <v>68</v>
      </c>
    </row>
    <row r="3570" spans="1:18" x14ac:dyDescent="0.25">
      <c r="A3570" t="s">
        <v>43</v>
      </c>
      <c r="B3570" t="s">
        <v>36</v>
      </c>
      <c r="C3570" t="s">
        <v>49</v>
      </c>
      <c r="D3570" t="s">
        <v>57</v>
      </c>
      <c r="E3570" s="1">
        <v>19</v>
      </c>
      <c r="F3570" t="str">
        <f t="shared" si="55"/>
        <v>Aggregate1-in-2June Monthly System Peak Day100% Cycling19</v>
      </c>
      <c r="G3570">
        <v>12.52075</v>
      </c>
      <c r="H3570">
        <v>11.623010000000001</v>
      </c>
      <c r="I3570">
        <v>73.367000000000004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9073</v>
      </c>
      <c r="P3570" t="s">
        <v>58</v>
      </c>
      <c r="Q3570" t="s">
        <v>60</v>
      </c>
      <c r="R3570" t="s">
        <v>68</v>
      </c>
    </row>
    <row r="3571" spans="1:18" x14ac:dyDescent="0.25">
      <c r="A3571" t="s">
        <v>30</v>
      </c>
      <c r="B3571" t="s">
        <v>36</v>
      </c>
      <c r="C3571" t="s">
        <v>49</v>
      </c>
      <c r="D3571" t="s">
        <v>31</v>
      </c>
      <c r="E3571" s="1">
        <v>19</v>
      </c>
      <c r="F3571" t="str">
        <f t="shared" si="55"/>
        <v>Average Per Ton1-in-2June Monthly System Peak Day50% Cycling19</v>
      </c>
      <c r="G3571">
        <v>0.55404039999999999</v>
      </c>
      <c r="H3571">
        <v>0.50341420000000003</v>
      </c>
      <c r="I3571">
        <v>73.680899999999994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12598</v>
      </c>
      <c r="P3571" t="s">
        <v>58</v>
      </c>
      <c r="Q3571" t="s">
        <v>60</v>
      </c>
      <c r="R3571" t="s">
        <v>68</v>
      </c>
    </row>
    <row r="3572" spans="1:18" x14ac:dyDescent="0.25">
      <c r="A3572" t="s">
        <v>28</v>
      </c>
      <c r="B3572" t="s">
        <v>36</v>
      </c>
      <c r="C3572" t="s">
        <v>49</v>
      </c>
      <c r="D3572" t="s">
        <v>31</v>
      </c>
      <c r="E3572" s="1">
        <v>19</v>
      </c>
      <c r="F3572" t="str">
        <f t="shared" si="55"/>
        <v>Average Per Premise1-in-2June Monthly System Peak Day50% Cycling19</v>
      </c>
      <c r="G3572">
        <v>2.2669570000000001</v>
      </c>
      <c r="H3572">
        <v>2.0598100000000001</v>
      </c>
      <c r="I3572">
        <v>73.680899999999994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12598</v>
      </c>
      <c r="P3572" t="s">
        <v>58</v>
      </c>
      <c r="Q3572" t="s">
        <v>60</v>
      </c>
      <c r="R3572" t="s">
        <v>68</v>
      </c>
    </row>
    <row r="3573" spans="1:18" x14ac:dyDescent="0.25">
      <c r="A3573" t="s">
        <v>29</v>
      </c>
      <c r="B3573" t="s">
        <v>36</v>
      </c>
      <c r="C3573" t="s">
        <v>49</v>
      </c>
      <c r="D3573" t="s">
        <v>31</v>
      </c>
      <c r="E3573" s="1">
        <v>19</v>
      </c>
      <c r="F3573" t="str">
        <f t="shared" si="55"/>
        <v>Average Per Device1-in-2June Monthly System Peak Day50% Cycling19</v>
      </c>
      <c r="G3573">
        <v>1.9425330000000001</v>
      </c>
      <c r="H3573">
        <v>1.765031</v>
      </c>
      <c r="I3573">
        <v>73.680899999999994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12598</v>
      </c>
      <c r="P3573" t="s">
        <v>58</v>
      </c>
      <c r="Q3573" t="s">
        <v>60</v>
      </c>
      <c r="R3573" t="s">
        <v>68</v>
      </c>
    </row>
    <row r="3574" spans="1:18" x14ac:dyDescent="0.25">
      <c r="A3574" t="s">
        <v>43</v>
      </c>
      <c r="B3574" t="s">
        <v>36</v>
      </c>
      <c r="C3574" t="s">
        <v>49</v>
      </c>
      <c r="D3574" t="s">
        <v>31</v>
      </c>
      <c r="E3574" s="1">
        <v>19</v>
      </c>
      <c r="F3574" t="str">
        <f t="shared" si="55"/>
        <v>Aggregate1-in-2June Monthly System Peak Day50% Cycling19</v>
      </c>
      <c r="G3574">
        <v>28.55912</v>
      </c>
      <c r="H3574">
        <v>25.949490000000001</v>
      </c>
      <c r="I3574">
        <v>73.680899999999994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12598</v>
      </c>
      <c r="P3574" t="s">
        <v>58</v>
      </c>
      <c r="Q3574" t="s">
        <v>60</v>
      </c>
      <c r="R3574" t="s">
        <v>68</v>
      </c>
    </row>
    <row r="3575" spans="1:18" x14ac:dyDescent="0.25">
      <c r="A3575" t="s">
        <v>30</v>
      </c>
      <c r="B3575" t="s">
        <v>36</v>
      </c>
      <c r="C3575" t="s">
        <v>49</v>
      </c>
      <c r="D3575" t="s">
        <v>26</v>
      </c>
      <c r="E3575" s="1">
        <v>19</v>
      </c>
      <c r="F3575" t="str">
        <f t="shared" si="55"/>
        <v>Average Per Ton1-in-2June Monthly System Peak DayAll19</v>
      </c>
      <c r="G3575">
        <v>0.45073999999999997</v>
      </c>
      <c r="H3575">
        <v>0.41208479999999997</v>
      </c>
      <c r="I3575">
        <v>73.549499999999995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21671</v>
      </c>
      <c r="P3575" t="s">
        <v>58</v>
      </c>
      <c r="Q3575" t="s">
        <v>60</v>
      </c>
    </row>
    <row r="3576" spans="1:18" x14ac:dyDescent="0.25">
      <c r="A3576" t="s">
        <v>28</v>
      </c>
      <c r="B3576" t="s">
        <v>36</v>
      </c>
      <c r="C3576" t="s">
        <v>49</v>
      </c>
      <c r="D3576" t="s">
        <v>26</v>
      </c>
      <c r="E3576" s="1">
        <v>19</v>
      </c>
      <c r="F3576" t="str">
        <f t="shared" si="55"/>
        <v>Average Per Premise1-in-2June Monthly System Peak DayAll19</v>
      </c>
      <c r="G3576">
        <v>1.9195249999999999</v>
      </c>
      <c r="H3576">
        <v>1.7549079999999999</v>
      </c>
      <c r="I3576">
        <v>73.549499999999995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21671</v>
      </c>
      <c r="P3576" t="s">
        <v>58</v>
      </c>
      <c r="Q3576" t="s">
        <v>60</v>
      </c>
    </row>
    <row r="3577" spans="1:18" x14ac:dyDescent="0.25">
      <c r="A3577" t="s">
        <v>29</v>
      </c>
      <c r="B3577" t="s">
        <v>36</v>
      </c>
      <c r="C3577" t="s">
        <v>49</v>
      </c>
      <c r="D3577" t="s">
        <v>26</v>
      </c>
      <c r="E3577" s="1">
        <v>19</v>
      </c>
      <c r="F3577" t="str">
        <f t="shared" si="55"/>
        <v>Average Per Device1-in-2June Monthly System Peak DayAll19</v>
      </c>
      <c r="G3577">
        <v>1.6053569999999999</v>
      </c>
      <c r="H3577">
        <v>1.4676830000000001</v>
      </c>
      <c r="I3577">
        <v>73.549499999999995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21671</v>
      </c>
      <c r="P3577" t="s">
        <v>58</v>
      </c>
      <c r="Q3577" t="s">
        <v>60</v>
      </c>
    </row>
    <row r="3578" spans="1:18" x14ac:dyDescent="0.25">
      <c r="A3578" t="s">
        <v>43</v>
      </c>
      <c r="B3578" t="s">
        <v>36</v>
      </c>
      <c r="C3578" t="s">
        <v>49</v>
      </c>
      <c r="D3578" t="s">
        <v>26</v>
      </c>
      <c r="E3578" s="1">
        <v>19</v>
      </c>
      <c r="F3578" t="str">
        <f t="shared" si="55"/>
        <v>Aggregate1-in-2June Monthly System Peak DayAll19</v>
      </c>
      <c r="G3578">
        <v>41.598019999999998</v>
      </c>
      <c r="H3578">
        <v>38.030610000000003</v>
      </c>
      <c r="I3578">
        <v>73.549499999999995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21671</v>
      </c>
      <c r="P3578" t="s">
        <v>58</v>
      </c>
      <c r="Q3578" t="s">
        <v>60</v>
      </c>
    </row>
    <row r="3579" spans="1:18" x14ac:dyDescent="0.25">
      <c r="A3579" t="s">
        <v>30</v>
      </c>
      <c r="B3579" t="s">
        <v>36</v>
      </c>
      <c r="C3579" t="s">
        <v>50</v>
      </c>
      <c r="D3579" t="s">
        <v>57</v>
      </c>
      <c r="E3579" s="1">
        <v>19</v>
      </c>
      <c r="F3579" t="str">
        <f t="shared" si="55"/>
        <v>Average Per Ton1-in-2May Monthly System Peak Day100% Cycling19</v>
      </c>
      <c r="G3579">
        <v>0.30838919999999997</v>
      </c>
      <c r="H3579">
        <v>0.28627770000000002</v>
      </c>
      <c r="I3579">
        <v>72.234700000000004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9073</v>
      </c>
      <c r="P3579" t="s">
        <v>58</v>
      </c>
      <c r="Q3579" t="s">
        <v>60</v>
      </c>
      <c r="R3579" t="s">
        <v>69</v>
      </c>
    </row>
    <row r="3580" spans="1:18" x14ac:dyDescent="0.25">
      <c r="A3580" t="s">
        <v>28</v>
      </c>
      <c r="B3580" t="s">
        <v>36</v>
      </c>
      <c r="C3580" t="s">
        <v>50</v>
      </c>
      <c r="D3580" t="s">
        <v>57</v>
      </c>
      <c r="E3580" s="1">
        <v>19</v>
      </c>
      <c r="F3580" t="str">
        <f t="shared" si="55"/>
        <v>Average Per Premise1-in-2May Monthly System Peak Day100% Cycling19</v>
      </c>
      <c r="G3580">
        <v>1.3847879999999999</v>
      </c>
      <c r="H3580">
        <v>1.285498</v>
      </c>
      <c r="I3580">
        <v>72.234700000000004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9073</v>
      </c>
      <c r="P3580" t="s">
        <v>58</v>
      </c>
      <c r="Q3580" t="s">
        <v>60</v>
      </c>
      <c r="R3580" t="s">
        <v>69</v>
      </c>
    </row>
    <row r="3581" spans="1:18" x14ac:dyDescent="0.25">
      <c r="A3581" t="s">
        <v>29</v>
      </c>
      <c r="B3581" t="s">
        <v>36</v>
      </c>
      <c r="C3581" t="s">
        <v>50</v>
      </c>
      <c r="D3581" t="s">
        <v>57</v>
      </c>
      <c r="E3581" s="1">
        <v>19</v>
      </c>
      <c r="F3581" t="str">
        <f t="shared" si="55"/>
        <v>Average Per Device1-in-2May Monthly System Peak Day100% Cycling19</v>
      </c>
      <c r="G3581">
        <v>1.1208009999999999</v>
      </c>
      <c r="H3581">
        <v>1.04044</v>
      </c>
      <c r="I3581">
        <v>72.234700000000004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9073</v>
      </c>
      <c r="P3581" t="s">
        <v>58</v>
      </c>
      <c r="Q3581" t="s">
        <v>60</v>
      </c>
      <c r="R3581" t="s">
        <v>69</v>
      </c>
    </row>
    <row r="3582" spans="1:18" x14ac:dyDescent="0.25">
      <c r="A3582" t="s">
        <v>43</v>
      </c>
      <c r="B3582" t="s">
        <v>36</v>
      </c>
      <c r="C3582" t="s">
        <v>50</v>
      </c>
      <c r="D3582" t="s">
        <v>57</v>
      </c>
      <c r="E3582" s="1">
        <v>19</v>
      </c>
      <c r="F3582" t="str">
        <f t="shared" si="55"/>
        <v>Aggregate1-in-2May Monthly System Peak Day100% Cycling19</v>
      </c>
      <c r="G3582">
        <v>12.56418</v>
      </c>
      <c r="H3582">
        <v>11.66333</v>
      </c>
      <c r="I3582">
        <v>72.234700000000004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9073</v>
      </c>
      <c r="P3582" t="s">
        <v>58</v>
      </c>
      <c r="Q3582" t="s">
        <v>60</v>
      </c>
      <c r="R3582" t="s">
        <v>69</v>
      </c>
    </row>
    <row r="3583" spans="1:18" x14ac:dyDescent="0.25">
      <c r="A3583" t="s">
        <v>30</v>
      </c>
      <c r="B3583" t="s">
        <v>36</v>
      </c>
      <c r="C3583" t="s">
        <v>50</v>
      </c>
      <c r="D3583" t="s">
        <v>31</v>
      </c>
      <c r="E3583" s="1">
        <v>19</v>
      </c>
      <c r="F3583" t="str">
        <f t="shared" si="55"/>
        <v>Average Per Ton1-in-2May Monthly System Peak Day50% Cycling19</v>
      </c>
      <c r="G3583">
        <v>0.55720040000000004</v>
      </c>
      <c r="H3583">
        <v>0.5062854</v>
      </c>
      <c r="I3583">
        <v>72.490200000000002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12598</v>
      </c>
      <c r="P3583" t="s">
        <v>58</v>
      </c>
      <c r="Q3583" t="s">
        <v>60</v>
      </c>
      <c r="R3583" t="s">
        <v>69</v>
      </c>
    </row>
    <row r="3584" spans="1:18" x14ac:dyDescent="0.25">
      <c r="A3584" t="s">
        <v>28</v>
      </c>
      <c r="B3584" t="s">
        <v>36</v>
      </c>
      <c r="C3584" t="s">
        <v>50</v>
      </c>
      <c r="D3584" t="s">
        <v>31</v>
      </c>
      <c r="E3584" s="1">
        <v>19</v>
      </c>
      <c r="F3584" t="str">
        <f t="shared" si="55"/>
        <v>Average Per Premise1-in-2May Monthly System Peak Day50% Cycling19</v>
      </c>
      <c r="G3584">
        <v>2.279887</v>
      </c>
      <c r="H3584">
        <v>2.0715590000000002</v>
      </c>
      <c r="I3584">
        <v>72.490200000000002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12598</v>
      </c>
      <c r="P3584" t="s">
        <v>58</v>
      </c>
      <c r="Q3584" t="s">
        <v>60</v>
      </c>
      <c r="R3584" t="s">
        <v>69</v>
      </c>
    </row>
    <row r="3585" spans="1:18" x14ac:dyDescent="0.25">
      <c r="A3585" t="s">
        <v>29</v>
      </c>
      <c r="B3585" t="s">
        <v>36</v>
      </c>
      <c r="C3585" t="s">
        <v>50</v>
      </c>
      <c r="D3585" t="s">
        <v>31</v>
      </c>
      <c r="E3585" s="1">
        <v>19</v>
      </c>
      <c r="F3585" t="str">
        <f t="shared" si="55"/>
        <v>Average Per Device1-in-2May Monthly System Peak Day50% Cycling19</v>
      </c>
      <c r="G3585">
        <v>1.9536119999999999</v>
      </c>
      <c r="H3585">
        <v>1.7750980000000001</v>
      </c>
      <c r="I3585">
        <v>72.490200000000002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12598</v>
      </c>
      <c r="P3585" t="s">
        <v>58</v>
      </c>
      <c r="Q3585" t="s">
        <v>60</v>
      </c>
      <c r="R3585" t="s">
        <v>69</v>
      </c>
    </row>
    <row r="3586" spans="1:18" x14ac:dyDescent="0.25">
      <c r="A3586" t="s">
        <v>43</v>
      </c>
      <c r="B3586" t="s">
        <v>36</v>
      </c>
      <c r="C3586" t="s">
        <v>50</v>
      </c>
      <c r="D3586" t="s">
        <v>31</v>
      </c>
      <c r="E3586" s="1">
        <v>19</v>
      </c>
      <c r="F3586" t="str">
        <f t="shared" si="55"/>
        <v>Aggregate1-in-2May Monthly System Peak Day50% Cycling19</v>
      </c>
      <c r="G3586">
        <v>28.722010000000001</v>
      </c>
      <c r="H3586">
        <v>26.097490000000001</v>
      </c>
      <c r="I3586">
        <v>72.490200000000002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12598</v>
      </c>
      <c r="P3586" t="s">
        <v>58</v>
      </c>
      <c r="Q3586" t="s">
        <v>60</v>
      </c>
      <c r="R3586" t="s">
        <v>69</v>
      </c>
    </row>
    <row r="3587" spans="1:18" x14ac:dyDescent="0.25">
      <c r="A3587" t="s">
        <v>30</v>
      </c>
      <c r="B3587" t="s">
        <v>36</v>
      </c>
      <c r="C3587" t="s">
        <v>50</v>
      </c>
      <c r="D3587" t="s">
        <v>26</v>
      </c>
      <c r="E3587" s="1">
        <v>19</v>
      </c>
      <c r="F3587" t="str">
        <f t="shared" ref="F3587:F3650" si="56">CONCATENATE(A3587,B3587,C3587,D3587,E3587)</f>
        <v>Average Per Ton1-in-2May Monthly System Peak DayAll19</v>
      </c>
      <c r="G3587">
        <v>0.45302320000000001</v>
      </c>
      <c r="H3587">
        <v>0.41416819999999999</v>
      </c>
      <c r="I3587">
        <v>72.383200000000002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21671</v>
      </c>
      <c r="P3587" t="s">
        <v>58</v>
      </c>
      <c r="Q3587" t="s">
        <v>60</v>
      </c>
    </row>
    <row r="3588" spans="1:18" x14ac:dyDescent="0.25">
      <c r="A3588" t="s">
        <v>28</v>
      </c>
      <c r="B3588" t="s">
        <v>36</v>
      </c>
      <c r="C3588" t="s">
        <v>50</v>
      </c>
      <c r="D3588" t="s">
        <v>26</v>
      </c>
      <c r="E3588" s="1">
        <v>19</v>
      </c>
      <c r="F3588" t="str">
        <f t="shared" si="56"/>
        <v>Average Per Premise1-in-2May Monthly System Peak DayAll19</v>
      </c>
      <c r="G3588">
        <v>1.9292480000000001</v>
      </c>
      <c r="H3588">
        <v>1.7637799999999999</v>
      </c>
      <c r="I3588">
        <v>72.383200000000002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21671</v>
      </c>
      <c r="P3588" t="s">
        <v>58</v>
      </c>
      <c r="Q3588" t="s">
        <v>60</v>
      </c>
    </row>
    <row r="3589" spans="1:18" x14ac:dyDescent="0.25">
      <c r="A3589" t="s">
        <v>29</v>
      </c>
      <c r="B3589" t="s">
        <v>36</v>
      </c>
      <c r="C3589" t="s">
        <v>50</v>
      </c>
      <c r="D3589" t="s">
        <v>26</v>
      </c>
      <c r="E3589" s="1">
        <v>19</v>
      </c>
      <c r="F3589" t="str">
        <f t="shared" si="56"/>
        <v>Average Per Device1-in-2May Monthly System Peak DayAll19</v>
      </c>
      <c r="G3589">
        <v>1.613489</v>
      </c>
      <c r="H3589">
        <v>1.4751030000000001</v>
      </c>
      <c r="I3589">
        <v>72.383200000000002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21671</v>
      </c>
      <c r="P3589" t="s">
        <v>58</v>
      </c>
      <c r="Q3589" t="s">
        <v>60</v>
      </c>
    </row>
    <row r="3590" spans="1:18" x14ac:dyDescent="0.25">
      <c r="A3590" t="s">
        <v>43</v>
      </c>
      <c r="B3590" t="s">
        <v>36</v>
      </c>
      <c r="C3590" t="s">
        <v>50</v>
      </c>
      <c r="D3590" t="s">
        <v>26</v>
      </c>
      <c r="E3590" s="1">
        <v>19</v>
      </c>
      <c r="F3590" t="str">
        <f t="shared" si="56"/>
        <v>Aggregate1-in-2May Monthly System Peak DayAll19</v>
      </c>
      <c r="G3590">
        <v>41.80874</v>
      </c>
      <c r="H3590">
        <v>38.222880000000004</v>
      </c>
      <c r="I3590">
        <v>72.383200000000002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21671</v>
      </c>
      <c r="P3590" t="s">
        <v>58</v>
      </c>
      <c r="Q3590" t="s">
        <v>60</v>
      </c>
    </row>
    <row r="3591" spans="1:18" x14ac:dyDescent="0.25">
      <c r="A3591" t="s">
        <v>30</v>
      </c>
      <c r="B3591" t="s">
        <v>36</v>
      </c>
      <c r="C3591" t="s">
        <v>51</v>
      </c>
      <c r="D3591" t="s">
        <v>57</v>
      </c>
      <c r="E3591" s="1">
        <v>19</v>
      </c>
      <c r="F3591" t="str">
        <f t="shared" si="56"/>
        <v>Average Per Ton1-in-2October Monthly System Peak Day100% Cycling19</v>
      </c>
      <c r="G3591">
        <v>0.36144660000000001</v>
      </c>
      <c r="H3591">
        <v>0.33553080000000002</v>
      </c>
      <c r="I3591">
        <v>76.293000000000006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9073</v>
      </c>
      <c r="P3591" t="s">
        <v>58</v>
      </c>
      <c r="Q3591" t="s">
        <v>60</v>
      </c>
      <c r="R3591" t="s">
        <v>70</v>
      </c>
    </row>
    <row r="3592" spans="1:18" x14ac:dyDescent="0.25">
      <c r="A3592" t="s">
        <v>28</v>
      </c>
      <c r="B3592" t="s">
        <v>36</v>
      </c>
      <c r="C3592" t="s">
        <v>51</v>
      </c>
      <c r="D3592" t="s">
        <v>57</v>
      </c>
      <c r="E3592" s="1">
        <v>19</v>
      </c>
      <c r="F3592" t="str">
        <f t="shared" si="56"/>
        <v>Average Per Premise1-in-2October Monthly System Peak Day100% Cycling19</v>
      </c>
      <c r="G3592">
        <v>1.6230359999999999</v>
      </c>
      <c r="H3592">
        <v>1.506664</v>
      </c>
      <c r="I3592">
        <v>76.293000000000006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9073</v>
      </c>
      <c r="P3592" t="s">
        <v>58</v>
      </c>
      <c r="Q3592" t="s">
        <v>60</v>
      </c>
      <c r="R3592" t="s">
        <v>70</v>
      </c>
    </row>
    <row r="3593" spans="1:18" x14ac:dyDescent="0.25">
      <c r="A3593" t="s">
        <v>29</v>
      </c>
      <c r="B3593" t="s">
        <v>36</v>
      </c>
      <c r="C3593" t="s">
        <v>51</v>
      </c>
      <c r="D3593" t="s">
        <v>57</v>
      </c>
      <c r="E3593" s="1">
        <v>19</v>
      </c>
      <c r="F3593" t="str">
        <f t="shared" si="56"/>
        <v>Average Per Device1-in-2October Monthly System Peak Day100% Cycling19</v>
      </c>
      <c r="G3593">
        <v>1.313631</v>
      </c>
      <c r="H3593">
        <v>1.219444</v>
      </c>
      <c r="I3593">
        <v>76.293000000000006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9073</v>
      </c>
      <c r="P3593" t="s">
        <v>58</v>
      </c>
      <c r="Q3593" t="s">
        <v>60</v>
      </c>
      <c r="R3593" t="s">
        <v>70</v>
      </c>
    </row>
    <row r="3594" spans="1:18" x14ac:dyDescent="0.25">
      <c r="A3594" t="s">
        <v>43</v>
      </c>
      <c r="B3594" t="s">
        <v>36</v>
      </c>
      <c r="C3594" t="s">
        <v>51</v>
      </c>
      <c r="D3594" t="s">
        <v>57</v>
      </c>
      <c r="E3594" s="1">
        <v>19</v>
      </c>
      <c r="F3594" t="str">
        <f t="shared" si="56"/>
        <v>Aggregate1-in-2October Monthly System Peak Day100% Cycling19</v>
      </c>
      <c r="G3594">
        <v>14.7258</v>
      </c>
      <c r="H3594">
        <v>13.66996</v>
      </c>
      <c r="I3594">
        <v>76.293000000000006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9073</v>
      </c>
      <c r="P3594" t="s">
        <v>58</v>
      </c>
      <c r="Q3594" t="s">
        <v>60</v>
      </c>
      <c r="R3594" t="s">
        <v>70</v>
      </c>
    </row>
    <row r="3595" spans="1:18" x14ac:dyDescent="0.25">
      <c r="A3595" t="s">
        <v>30</v>
      </c>
      <c r="B3595" t="s">
        <v>36</v>
      </c>
      <c r="C3595" t="s">
        <v>51</v>
      </c>
      <c r="D3595" t="s">
        <v>31</v>
      </c>
      <c r="E3595" s="1">
        <v>19</v>
      </c>
      <c r="F3595" t="str">
        <f t="shared" si="56"/>
        <v>Average Per Ton1-in-2October Monthly System Peak Day50% Cycling19</v>
      </c>
      <c r="G3595">
        <v>0.60284610000000005</v>
      </c>
      <c r="H3595">
        <v>0.54776009999999997</v>
      </c>
      <c r="I3595">
        <v>76.519599999999997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12598</v>
      </c>
      <c r="P3595" t="s">
        <v>58</v>
      </c>
      <c r="Q3595" t="s">
        <v>60</v>
      </c>
      <c r="R3595" t="s">
        <v>70</v>
      </c>
    </row>
    <row r="3596" spans="1:18" x14ac:dyDescent="0.25">
      <c r="A3596" t="s">
        <v>28</v>
      </c>
      <c r="B3596" t="s">
        <v>36</v>
      </c>
      <c r="C3596" t="s">
        <v>51</v>
      </c>
      <c r="D3596" t="s">
        <v>31</v>
      </c>
      <c r="E3596" s="1">
        <v>19</v>
      </c>
      <c r="F3596" t="str">
        <f t="shared" si="56"/>
        <v>Average Per Premise1-in-2October Monthly System Peak Day50% Cycling19</v>
      </c>
      <c r="G3596">
        <v>2.4666540000000001</v>
      </c>
      <c r="H3596">
        <v>2.24126</v>
      </c>
      <c r="I3596">
        <v>76.519599999999997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12598</v>
      </c>
      <c r="P3596" t="s">
        <v>58</v>
      </c>
      <c r="Q3596" t="s">
        <v>60</v>
      </c>
      <c r="R3596" t="s">
        <v>70</v>
      </c>
    </row>
    <row r="3597" spans="1:18" x14ac:dyDescent="0.25">
      <c r="A3597" t="s">
        <v>29</v>
      </c>
      <c r="B3597" t="s">
        <v>36</v>
      </c>
      <c r="C3597" t="s">
        <v>51</v>
      </c>
      <c r="D3597" t="s">
        <v>31</v>
      </c>
      <c r="E3597" s="1">
        <v>19</v>
      </c>
      <c r="F3597" t="str">
        <f t="shared" si="56"/>
        <v>Average Per Device1-in-2October Monthly System Peak Day50% Cycling19</v>
      </c>
      <c r="G3597">
        <v>2.1136520000000001</v>
      </c>
      <c r="H3597">
        <v>1.9205140000000001</v>
      </c>
      <c r="I3597">
        <v>76.519599999999997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12598</v>
      </c>
      <c r="P3597" t="s">
        <v>58</v>
      </c>
      <c r="Q3597" t="s">
        <v>60</v>
      </c>
      <c r="R3597" t="s">
        <v>70</v>
      </c>
    </row>
    <row r="3598" spans="1:18" x14ac:dyDescent="0.25">
      <c r="A3598" t="s">
        <v>43</v>
      </c>
      <c r="B3598" t="s">
        <v>36</v>
      </c>
      <c r="C3598" t="s">
        <v>51</v>
      </c>
      <c r="D3598" t="s">
        <v>31</v>
      </c>
      <c r="E3598" s="1">
        <v>19</v>
      </c>
      <c r="F3598" t="str">
        <f t="shared" si="56"/>
        <v>Aggregate1-in-2October Monthly System Peak Day50% Cycling19</v>
      </c>
      <c r="G3598">
        <v>31.074909999999999</v>
      </c>
      <c r="H3598">
        <v>28.235389999999999</v>
      </c>
      <c r="I3598">
        <v>76.519599999999997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12598</v>
      </c>
      <c r="P3598" t="s">
        <v>58</v>
      </c>
      <c r="Q3598" t="s">
        <v>60</v>
      </c>
      <c r="R3598" t="s">
        <v>70</v>
      </c>
    </row>
    <row r="3599" spans="1:18" x14ac:dyDescent="0.25">
      <c r="A3599" t="s">
        <v>30</v>
      </c>
      <c r="B3599" t="s">
        <v>36</v>
      </c>
      <c r="C3599" t="s">
        <v>51</v>
      </c>
      <c r="D3599" t="s">
        <v>26</v>
      </c>
      <c r="E3599" s="1">
        <v>19</v>
      </c>
      <c r="F3599" t="str">
        <f t="shared" si="56"/>
        <v>Average Per Ton1-in-2October Monthly System Peak DayAll19</v>
      </c>
      <c r="G3599">
        <v>0.50177210000000005</v>
      </c>
      <c r="H3599">
        <v>0.45889970000000002</v>
      </c>
      <c r="I3599">
        <v>76.424700000000001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21671</v>
      </c>
      <c r="P3599" t="s">
        <v>58</v>
      </c>
      <c r="Q3599" t="s">
        <v>60</v>
      </c>
    </row>
    <row r="3600" spans="1:18" x14ac:dyDescent="0.25">
      <c r="A3600" t="s">
        <v>28</v>
      </c>
      <c r="B3600" t="s">
        <v>36</v>
      </c>
      <c r="C3600" t="s">
        <v>51</v>
      </c>
      <c r="D3600" t="s">
        <v>26</v>
      </c>
      <c r="E3600" s="1">
        <v>19</v>
      </c>
      <c r="F3600" t="str">
        <f t="shared" si="56"/>
        <v>Average Per Premise1-in-2October Monthly System Peak DayAll19</v>
      </c>
      <c r="G3600">
        <v>2.1368510000000001</v>
      </c>
      <c r="H3600">
        <v>1.9542740000000001</v>
      </c>
      <c r="I3600">
        <v>76.424700000000001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21671</v>
      </c>
      <c r="P3600" t="s">
        <v>58</v>
      </c>
      <c r="Q3600" t="s">
        <v>60</v>
      </c>
    </row>
    <row r="3601" spans="1:18" x14ac:dyDescent="0.25">
      <c r="A3601" t="s">
        <v>29</v>
      </c>
      <c r="B3601" t="s">
        <v>36</v>
      </c>
      <c r="C3601" t="s">
        <v>51</v>
      </c>
      <c r="D3601" t="s">
        <v>26</v>
      </c>
      <c r="E3601" s="1">
        <v>19</v>
      </c>
      <c r="F3601" t="str">
        <f t="shared" si="56"/>
        <v>Average Per Device1-in-2October Monthly System Peak DayAll19</v>
      </c>
      <c r="G3601">
        <v>1.7871140000000001</v>
      </c>
      <c r="H3601">
        <v>1.6344190000000001</v>
      </c>
      <c r="I3601">
        <v>76.424700000000001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21671</v>
      </c>
      <c r="P3601" t="s">
        <v>58</v>
      </c>
      <c r="Q3601" t="s">
        <v>60</v>
      </c>
    </row>
    <row r="3602" spans="1:18" x14ac:dyDescent="0.25">
      <c r="A3602" t="s">
        <v>43</v>
      </c>
      <c r="B3602" t="s">
        <v>36</v>
      </c>
      <c r="C3602" t="s">
        <v>51</v>
      </c>
      <c r="D3602" t="s">
        <v>26</v>
      </c>
      <c r="E3602" s="1">
        <v>19</v>
      </c>
      <c r="F3602" t="str">
        <f t="shared" si="56"/>
        <v>Aggregate1-in-2October Monthly System Peak DayAll19</v>
      </c>
      <c r="G3602">
        <v>46.307690000000001</v>
      </c>
      <c r="H3602">
        <v>42.35107</v>
      </c>
      <c r="I3602">
        <v>76.424700000000001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21671</v>
      </c>
      <c r="P3602" t="s">
        <v>58</v>
      </c>
      <c r="Q3602" t="s">
        <v>60</v>
      </c>
    </row>
    <row r="3603" spans="1:18" x14ac:dyDescent="0.25">
      <c r="A3603" t="s">
        <v>30</v>
      </c>
      <c r="B3603" t="s">
        <v>36</v>
      </c>
      <c r="C3603" t="s">
        <v>52</v>
      </c>
      <c r="D3603" t="s">
        <v>57</v>
      </c>
      <c r="E3603" s="1">
        <v>19</v>
      </c>
      <c r="F3603" t="str">
        <f t="shared" si="56"/>
        <v>Average Per Ton1-in-2September Monthly System Peak Day100% Cycling19</v>
      </c>
      <c r="G3603">
        <v>0.4407856</v>
      </c>
      <c r="H3603">
        <v>0.40918130000000003</v>
      </c>
      <c r="I3603">
        <v>84.970500000000001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9073</v>
      </c>
      <c r="P3603" t="s">
        <v>58</v>
      </c>
      <c r="Q3603" t="s">
        <v>60</v>
      </c>
      <c r="R3603" t="s">
        <v>71</v>
      </c>
    </row>
    <row r="3604" spans="1:18" x14ac:dyDescent="0.25">
      <c r="A3604" t="s">
        <v>28</v>
      </c>
      <c r="B3604" t="s">
        <v>36</v>
      </c>
      <c r="C3604" t="s">
        <v>52</v>
      </c>
      <c r="D3604" t="s">
        <v>57</v>
      </c>
      <c r="E3604" s="1">
        <v>19</v>
      </c>
      <c r="F3604" t="str">
        <f t="shared" si="56"/>
        <v>Average Per Premise1-in-2September Monthly System Peak Day100% Cycling19</v>
      </c>
      <c r="G3604">
        <v>1.9792989999999999</v>
      </c>
      <c r="H3604">
        <v>1.837383</v>
      </c>
      <c r="I3604">
        <v>84.970500000000001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9073</v>
      </c>
      <c r="P3604" t="s">
        <v>58</v>
      </c>
      <c r="Q3604" t="s">
        <v>60</v>
      </c>
      <c r="R3604" t="s">
        <v>71</v>
      </c>
    </row>
    <row r="3605" spans="1:18" x14ac:dyDescent="0.25">
      <c r="A3605" t="s">
        <v>29</v>
      </c>
      <c r="B3605" t="s">
        <v>36</v>
      </c>
      <c r="C3605" t="s">
        <v>52</v>
      </c>
      <c r="D3605" t="s">
        <v>57</v>
      </c>
      <c r="E3605" s="1">
        <v>19</v>
      </c>
      <c r="F3605" t="str">
        <f t="shared" si="56"/>
        <v>Average Per Device1-in-2September Monthly System Peak Day100% Cycling19</v>
      </c>
      <c r="G3605">
        <v>1.601979</v>
      </c>
      <c r="H3605">
        <v>1.487117</v>
      </c>
      <c r="I3605">
        <v>84.970500000000001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9073</v>
      </c>
      <c r="P3605" t="s">
        <v>58</v>
      </c>
      <c r="Q3605" t="s">
        <v>60</v>
      </c>
      <c r="R3605" t="s">
        <v>71</v>
      </c>
    </row>
    <row r="3606" spans="1:18" x14ac:dyDescent="0.25">
      <c r="A3606" t="s">
        <v>43</v>
      </c>
      <c r="B3606" t="s">
        <v>36</v>
      </c>
      <c r="C3606" t="s">
        <v>52</v>
      </c>
      <c r="D3606" t="s">
        <v>57</v>
      </c>
      <c r="E3606" s="1">
        <v>19</v>
      </c>
      <c r="F3606" t="str">
        <f t="shared" si="56"/>
        <v>Aggregate1-in-2September Monthly System Peak Day100% Cycling19</v>
      </c>
      <c r="G3606">
        <v>17.958179999999999</v>
      </c>
      <c r="H3606">
        <v>16.670580000000001</v>
      </c>
      <c r="I3606">
        <v>84.970500000000001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9073</v>
      </c>
      <c r="P3606" t="s">
        <v>58</v>
      </c>
      <c r="Q3606" t="s">
        <v>60</v>
      </c>
      <c r="R3606" t="s">
        <v>71</v>
      </c>
    </row>
    <row r="3607" spans="1:18" x14ac:dyDescent="0.25">
      <c r="A3607" t="s">
        <v>30</v>
      </c>
      <c r="B3607" t="s">
        <v>36</v>
      </c>
      <c r="C3607" t="s">
        <v>52</v>
      </c>
      <c r="D3607" t="s">
        <v>31</v>
      </c>
      <c r="E3607" s="1">
        <v>19</v>
      </c>
      <c r="F3607" t="str">
        <f t="shared" si="56"/>
        <v>Average Per Ton1-in-2September Monthly System Peak Day50% Cycling19</v>
      </c>
      <c r="G3607">
        <v>0.67320190000000002</v>
      </c>
      <c r="H3607">
        <v>0.61168710000000004</v>
      </c>
      <c r="I3607">
        <v>85.481099999999998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12598</v>
      </c>
      <c r="P3607" t="s">
        <v>58</v>
      </c>
      <c r="Q3607" t="s">
        <v>60</v>
      </c>
      <c r="R3607" t="s">
        <v>71</v>
      </c>
    </row>
    <row r="3608" spans="1:18" x14ac:dyDescent="0.25">
      <c r="A3608" t="s">
        <v>28</v>
      </c>
      <c r="B3608" t="s">
        <v>36</v>
      </c>
      <c r="C3608" t="s">
        <v>52</v>
      </c>
      <c r="D3608" t="s">
        <v>31</v>
      </c>
      <c r="E3608" s="1">
        <v>19</v>
      </c>
      <c r="F3608" t="str">
        <f t="shared" si="56"/>
        <v>Average Per Premise1-in-2September Monthly System Peak Day50% Cycling19</v>
      </c>
      <c r="G3608">
        <v>2.7545280000000001</v>
      </c>
      <c r="H3608">
        <v>2.5028290000000002</v>
      </c>
      <c r="I3608">
        <v>85.481099999999998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12598</v>
      </c>
      <c r="P3608" t="s">
        <v>58</v>
      </c>
      <c r="Q3608" t="s">
        <v>60</v>
      </c>
      <c r="R3608" t="s">
        <v>71</v>
      </c>
    </row>
    <row r="3609" spans="1:18" x14ac:dyDescent="0.25">
      <c r="A3609" t="s">
        <v>29</v>
      </c>
      <c r="B3609" t="s">
        <v>36</v>
      </c>
      <c r="C3609" t="s">
        <v>52</v>
      </c>
      <c r="D3609" t="s">
        <v>31</v>
      </c>
      <c r="E3609" s="1">
        <v>19</v>
      </c>
      <c r="F3609" t="str">
        <f t="shared" si="56"/>
        <v>Average Per Device1-in-2September Monthly System Peak Day50% Cycling19</v>
      </c>
      <c r="G3609">
        <v>2.360328</v>
      </c>
      <c r="H3609">
        <v>2.1446489999999998</v>
      </c>
      <c r="I3609">
        <v>85.481099999999998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12598</v>
      </c>
      <c r="P3609" t="s">
        <v>58</v>
      </c>
      <c r="Q3609" t="s">
        <v>60</v>
      </c>
      <c r="R3609" t="s">
        <v>71</v>
      </c>
    </row>
    <row r="3610" spans="1:18" x14ac:dyDescent="0.25">
      <c r="A3610" t="s">
        <v>43</v>
      </c>
      <c r="B3610" t="s">
        <v>36</v>
      </c>
      <c r="C3610" t="s">
        <v>52</v>
      </c>
      <c r="D3610" t="s">
        <v>31</v>
      </c>
      <c r="E3610" s="1">
        <v>19</v>
      </c>
      <c r="F3610" t="str">
        <f t="shared" si="56"/>
        <v>Aggregate1-in-2September Monthly System Peak Day50% Cycling19</v>
      </c>
      <c r="G3610">
        <v>34.701540000000001</v>
      </c>
      <c r="H3610">
        <v>31.530639999999998</v>
      </c>
      <c r="I3610">
        <v>85.481099999999998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12598</v>
      </c>
      <c r="P3610" t="s">
        <v>58</v>
      </c>
      <c r="Q3610" t="s">
        <v>60</v>
      </c>
      <c r="R3610" t="s">
        <v>71</v>
      </c>
    </row>
    <row r="3611" spans="1:18" x14ac:dyDescent="0.25">
      <c r="A3611" t="s">
        <v>30</v>
      </c>
      <c r="B3611" t="s">
        <v>36</v>
      </c>
      <c r="C3611" t="s">
        <v>52</v>
      </c>
      <c r="D3611" t="s">
        <v>26</v>
      </c>
      <c r="E3611" s="1">
        <v>19</v>
      </c>
      <c r="F3611" t="str">
        <f t="shared" si="56"/>
        <v>Average Per Ton1-in-2September Monthly System Peak DayAll19</v>
      </c>
      <c r="G3611">
        <v>0.57588919999999999</v>
      </c>
      <c r="H3611">
        <v>0.52689790000000003</v>
      </c>
      <c r="I3611">
        <v>85.267300000000006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21671</v>
      </c>
      <c r="P3611" t="s">
        <v>58</v>
      </c>
      <c r="Q3611" t="s">
        <v>60</v>
      </c>
    </row>
    <row r="3612" spans="1:18" x14ac:dyDescent="0.25">
      <c r="A3612" t="s">
        <v>28</v>
      </c>
      <c r="B3612" t="s">
        <v>36</v>
      </c>
      <c r="C3612" t="s">
        <v>52</v>
      </c>
      <c r="D3612" t="s">
        <v>26</v>
      </c>
      <c r="E3612" s="1">
        <v>19</v>
      </c>
      <c r="F3612" t="str">
        <f t="shared" si="56"/>
        <v>Average Per Premise1-in-2September Monthly System Peak DayAll19</v>
      </c>
      <c r="G3612">
        <v>2.4524859999999999</v>
      </c>
      <c r="H3612">
        <v>2.243852</v>
      </c>
      <c r="I3612">
        <v>85.267300000000006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21671</v>
      </c>
      <c r="P3612" t="s">
        <v>58</v>
      </c>
      <c r="Q3612" t="s">
        <v>60</v>
      </c>
    </row>
    <row r="3613" spans="1:18" x14ac:dyDescent="0.25">
      <c r="A3613" t="s">
        <v>29</v>
      </c>
      <c r="B3613" t="s">
        <v>36</v>
      </c>
      <c r="C3613" t="s">
        <v>52</v>
      </c>
      <c r="D3613" t="s">
        <v>26</v>
      </c>
      <c r="E3613" s="1">
        <v>19</v>
      </c>
      <c r="F3613" t="str">
        <f t="shared" si="56"/>
        <v>Average Per Device1-in-2September Monthly System Peak DayAll19</v>
      </c>
      <c r="G3613">
        <v>2.0510899999999999</v>
      </c>
      <c r="H3613">
        <v>1.8766020000000001</v>
      </c>
      <c r="I3613">
        <v>85.267300000000006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21671</v>
      </c>
      <c r="P3613" t="s">
        <v>58</v>
      </c>
      <c r="Q3613" t="s">
        <v>60</v>
      </c>
    </row>
    <row r="3614" spans="1:18" x14ac:dyDescent="0.25">
      <c r="A3614" t="s">
        <v>43</v>
      </c>
      <c r="B3614" t="s">
        <v>36</v>
      </c>
      <c r="C3614" t="s">
        <v>52</v>
      </c>
      <c r="D3614" t="s">
        <v>26</v>
      </c>
      <c r="E3614" s="1">
        <v>19</v>
      </c>
      <c r="F3614" t="str">
        <f t="shared" si="56"/>
        <v>Aggregate1-in-2September Monthly System Peak DayAll19</v>
      </c>
      <c r="G3614">
        <v>53.147829999999999</v>
      </c>
      <c r="H3614">
        <v>48.626510000000003</v>
      </c>
      <c r="I3614">
        <v>85.267300000000006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21671</v>
      </c>
      <c r="P3614" t="s">
        <v>58</v>
      </c>
      <c r="Q3614" t="s">
        <v>60</v>
      </c>
    </row>
    <row r="3615" spans="1:18" x14ac:dyDescent="0.25">
      <c r="A3615" t="s">
        <v>30</v>
      </c>
      <c r="B3615" t="s">
        <v>36</v>
      </c>
      <c r="C3615" t="s">
        <v>47</v>
      </c>
      <c r="D3615" t="s">
        <v>57</v>
      </c>
      <c r="E3615" s="1">
        <v>20</v>
      </c>
      <c r="F3615" t="str">
        <f t="shared" si="56"/>
        <v>Average Per Ton1-in-2August Monthly System Peak Day100% Cycling20</v>
      </c>
      <c r="G3615">
        <v>0.4453339</v>
      </c>
      <c r="H3615">
        <v>0.3891018</v>
      </c>
      <c r="I3615">
        <v>75.953400000000002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9073</v>
      </c>
      <c r="P3615" t="s">
        <v>58</v>
      </c>
      <c r="Q3615" t="s">
        <v>60</v>
      </c>
      <c r="R3615" t="s">
        <v>66</v>
      </c>
    </row>
    <row r="3616" spans="1:18" x14ac:dyDescent="0.25">
      <c r="A3616" t="s">
        <v>28</v>
      </c>
      <c r="B3616" t="s">
        <v>36</v>
      </c>
      <c r="C3616" t="s">
        <v>47</v>
      </c>
      <c r="D3616" t="s">
        <v>57</v>
      </c>
      <c r="E3616" s="1">
        <v>20</v>
      </c>
      <c r="F3616" t="str">
        <f t="shared" si="56"/>
        <v>Average Per Premise1-in-2August Monthly System Peak Day100% Cycling20</v>
      </c>
      <c r="G3616">
        <v>1.9997229999999999</v>
      </c>
      <c r="H3616">
        <v>1.7472190000000001</v>
      </c>
      <c r="I3616">
        <v>75.953400000000002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9073</v>
      </c>
      <c r="P3616" t="s">
        <v>58</v>
      </c>
      <c r="Q3616" t="s">
        <v>60</v>
      </c>
      <c r="R3616" t="s">
        <v>66</v>
      </c>
    </row>
    <row r="3617" spans="1:18" x14ac:dyDescent="0.25">
      <c r="A3617" t="s">
        <v>29</v>
      </c>
      <c r="B3617" t="s">
        <v>36</v>
      </c>
      <c r="C3617" t="s">
        <v>47</v>
      </c>
      <c r="D3617" t="s">
        <v>57</v>
      </c>
      <c r="E3617" s="1">
        <v>20</v>
      </c>
      <c r="F3617" t="str">
        <f t="shared" si="56"/>
        <v>Average Per Device1-in-2August Monthly System Peak Day100% Cycling20</v>
      </c>
      <c r="G3617">
        <v>1.618509</v>
      </c>
      <c r="H3617">
        <v>1.41414</v>
      </c>
      <c r="I3617">
        <v>75.953400000000002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9073</v>
      </c>
      <c r="P3617" t="s">
        <v>58</v>
      </c>
      <c r="Q3617" t="s">
        <v>60</v>
      </c>
      <c r="R3617" t="s">
        <v>66</v>
      </c>
    </row>
    <row r="3618" spans="1:18" x14ac:dyDescent="0.25">
      <c r="A3618" t="s">
        <v>43</v>
      </c>
      <c r="B3618" t="s">
        <v>36</v>
      </c>
      <c r="C3618" t="s">
        <v>47</v>
      </c>
      <c r="D3618" t="s">
        <v>57</v>
      </c>
      <c r="E3618" s="1">
        <v>20</v>
      </c>
      <c r="F3618" t="str">
        <f t="shared" si="56"/>
        <v>Aggregate1-in-2August Monthly System Peak Day100% Cycling20</v>
      </c>
      <c r="G3618">
        <v>18.14348</v>
      </c>
      <c r="H3618">
        <v>15.852510000000001</v>
      </c>
      <c r="I3618">
        <v>75.953400000000002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9073</v>
      </c>
      <c r="P3618" t="s">
        <v>58</v>
      </c>
      <c r="Q3618" t="s">
        <v>60</v>
      </c>
      <c r="R3618" t="s">
        <v>66</v>
      </c>
    </row>
    <row r="3619" spans="1:18" x14ac:dyDescent="0.25">
      <c r="A3619" t="s">
        <v>30</v>
      </c>
      <c r="B3619" t="s">
        <v>36</v>
      </c>
      <c r="C3619" t="s">
        <v>47</v>
      </c>
      <c r="D3619" t="s">
        <v>31</v>
      </c>
      <c r="E3619" s="1">
        <v>20</v>
      </c>
      <c r="F3619" t="str">
        <f t="shared" si="56"/>
        <v>Average Per Ton1-in-2August Monthly System Peak Day50% Cycling20</v>
      </c>
      <c r="G3619">
        <v>0.61077250000000005</v>
      </c>
      <c r="H3619">
        <v>0.56377339999999998</v>
      </c>
      <c r="I3619">
        <v>75.976500000000001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12598</v>
      </c>
      <c r="P3619" t="s">
        <v>58</v>
      </c>
      <c r="Q3619" t="s">
        <v>60</v>
      </c>
      <c r="R3619" t="s">
        <v>66</v>
      </c>
    </row>
    <row r="3620" spans="1:18" x14ac:dyDescent="0.25">
      <c r="A3620" t="s">
        <v>28</v>
      </c>
      <c r="B3620" t="s">
        <v>36</v>
      </c>
      <c r="C3620" t="s">
        <v>47</v>
      </c>
      <c r="D3620" t="s">
        <v>31</v>
      </c>
      <c r="E3620" s="1">
        <v>20</v>
      </c>
      <c r="F3620" t="str">
        <f t="shared" si="56"/>
        <v>Average Per Premise1-in-2August Monthly System Peak Day50% Cycling20</v>
      </c>
      <c r="G3620">
        <v>2.4990860000000001</v>
      </c>
      <c r="H3620">
        <v>2.306781</v>
      </c>
      <c r="I3620">
        <v>75.976500000000001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12598</v>
      </c>
      <c r="P3620" t="s">
        <v>58</v>
      </c>
      <c r="Q3620" t="s">
        <v>60</v>
      </c>
      <c r="R3620" t="s">
        <v>66</v>
      </c>
    </row>
    <row r="3621" spans="1:18" x14ac:dyDescent="0.25">
      <c r="A3621" t="s">
        <v>29</v>
      </c>
      <c r="B3621" t="s">
        <v>36</v>
      </c>
      <c r="C3621" t="s">
        <v>47</v>
      </c>
      <c r="D3621" t="s">
        <v>31</v>
      </c>
      <c r="E3621" s="1">
        <v>20</v>
      </c>
      <c r="F3621" t="str">
        <f t="shared" si="56"/>
        <v>Average Per Device1-in-2August Monthly System Peak Day50% Cycling20</v>
      </c>
      <c r="G3621">
        <v>2.1414430000000002</v>
      </c>
      <c r="H3621">
        <v>1.976658</v>
      </c>
      <c r="I3621">
        <v>75.976500000000001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12598</v>
      </c>
      <c r="P3621" t="s">
        <v>58</v>
      </c>
      <c r="Q3621" t="s">
        <v>60</v>
      </c>
      <c r="R3621" t="s">
        <v>66</v>
      </c>
    </row>
    <row r="3622" spans="1:18" x14ac:dyDescent="0.25">
      <c r="A3622" t="s">
        <v>43</v>
      </c>
      <c r="B3622" t="s">
        <v>36</v>
      </c>
      <c r="C3622" t="s">
        <v>47</v>
      </c>
      <c r="D3622" t="s">
        <v>31</v>
      </c>
      <c r="E3622" s="1">
        <v>20</v>
      </c>
      <c r="F3622" t="str">
        <f t="shared" si="56"/>
        <v>Aggregate1-in-2August Monthly System Peak Day50% Cycling20</v>
      </c>
      <c r="G3622">
        <v>31.48349</v>
      </c>
      <c r="H3622">
        <v>29.060829999999999</v>
      </c>
      <c r="I3622">
        <v>75.976500000000001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12598</v>
      </c>
      <c r="P3622" t="s">
        <v>58</v>
      </c>
      <c r="Q3622" t="s">
        <v>60</v>
      </c>
      <c r="R3622" t="s">
        <v>66</v>
      </c>
    </row>
    <row r="3623" spans="1:18" x14ac:dyDescent="0.25">
      <c r="A3623" t="s">
        <v>30</v>
      </c>
      <c r="B3623" t="s">
        <v>36</v>
      </c>
      <c r="C3623" t="s">
        <v>47</v>
      </c>
      <c r="D3623" t="s">
        <v>26</v>
      </c>
      <c r="E3623" s="1">
        <v>20</v>
      </c>
      <c r="F3623" t="str">
        <f t="shared" si="56"/>
        <v>Average Per Ton1-in-2August Monthly System Peak DayAll20</v>
      </c>
      <c r="G3623">
        <v>0.54150339999999997</v>
      </c>
      <c r="H3623">
        <v>0.49063839999999997</v>
      </c>
      <c r="I3623">
        <v>75.966800000000006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21671</v>
      </c>
      <c r="P3623" t="s">
        <v>58</v>
      </c>
      <c r="Q3623" t="s">
        <v>60</v>
      </c>
    </row>
    <row r="3624" spans="1:18" x14ac:dyDescent="0.25">
      <c r="A3624" t="s">
        <v>28</v>
      </c>
      <c r="B3624" t="s">
        <v>36</v>
      </c>
      <c r="C3624" t="s">
        <v>47</v>
      </c>
      <c r="D3624" t="s">
        <v>26</v>
      </c>
      <c r="E3624" s="1">
        <v>20</v>
      </c>
      <c r="F3624" t="str">
        <f t="shared" si="56"/>
        <v>Average Per Premise1-in-2August Monthly System Peak DayAll20</v>
      </c>
      <c r="G3624">
        <v>2.3060510000000001</v>
      </c>
      <c r="H3624">
        <v>2.0894370000000002</v>
      </c>
      <c r="I3624">
        <v>75.966800000000006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21671</v>
      </c>
      <c r="P3624" t="s">
        <v>58</v>
      </c>
      <c r="Q3624" t="s">
        <v>60</v>
      </c>
    </row>
    <row r="3625" spans="1:18" x14ac:dyDescent="0.25">
      <c r="A3625" t="s">
        <v>29</v>
      </c>
      <c r="B3625" t="s">
        <v>36</v>
      </c>
      <c r="C3625" t="s">
        <v>47</v>
      </c>
      <c r="D3625" t="s">
        <v>26</v>
      </c>
      <c r="E3625" s="1">
        <v>20</v>
      </c>
      <c r="F3625" t="str">
        <f t="shared" si="56"/>
        <v>Average Per Device1-in-2August Monthly System Peak DayAll20</v>
      </c>
      <c r="G3625">
        <v>1.9286209999999999</v>
      </c>
      <c r="H3625">
        <v>1.74746</v>
      </c>
      <c r="I3625">
        <v>75.966800000000006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21671</v>
      </c>
      <c r="P3625" t="s">
        <v>58</v>
      </c>
      <c r="Q3625" t="s">
        <v>60</v>
      </c>
    </row>
    <row r="3626" spans="1:18" x14ac:dyDescent="0.25">
      <c r="A3626" t="s">
        <v>43</v>
      </c>
      <c r="B3626" t="s">
        <v>36</v>
      </c>
      <c r="C3626" t="s">
        <v>47</v>
      </c>
      <c r="D3626" t="s">
        <v>26</v>
      </c>
      <c r="E3626" s="1">
        <v>20</v>
      </c>
      <c r="F3626" t="str">
        <f t="shared" si="56"/>
        <v>Aggregate1-in-2August Monthly System Peak DayAll20</v>
      </c>
      <c r="G3626">
        <v>49.974420000000002</v>
      </c>
      <c r="H3626">
        <v>45.280180000000001</v>
      </c>
      <c r="I3626">
        <v>75.966800000000006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21671</v>
      </c>
      <c r="P3626" t="s">
        <v>58</v>
      </c>
      <c r="Q3626" t="s">
        <v>60</v>
      </c>
    </row>
    <row r="3627" spans="1:18" x14ac:dyDescent="0.25">
      <c r="A3627" t="s">
        <v>30</v>
      </c>
      <c r="B3627" t="s">
        <v>36</v>
      </c>
      <c r="C3627" t="s">
        <v>37</v>
      </c>
      <c r="D3627" t="s">
        <v>57</v>
      </c>
      <c r="E3627" s="1">
        <v>20</v>
      </c>
      <c r="F3627" t="str">
        <f t="shared" si="56"/>
        <v>Average Per Ton1-in-2August Typical Event Day100% Cycling20</v>
      </c>
      <c r="G3627">
        <v>0.40847240000000001</v>
      </c>
      <c r="H3627">
        <v>0.35689480000000001</v>
      </c>
      <c r="I3627">
        <v>75.281800000000004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9073</v>
      </c>
      <c r="P3627" t="s">
        <v>58</v>
      </c>
      <c r="Q3627" t="s">
        <v>60</v>
      </c>
      <c r="R3627" t="s">
        <v>66</v>
      </c>
    </row>
    <row r="3628" spans="1:18" x14ac:dyDescent="0.25">
      <c r="A3628" t="s">
        <v>28</v>
      </c>
      <c r="B3628" t="s">
        <v>36</v>
      </c>
      <c r="C3628" t="s">
        <v>37</v>
      </c>
      <c r="D3628" t="s">
        <v>57</v>
      </c>
      <c r="E3628" s="1">
        <v>20</v>
      </c>
      <c r="F3628" t="str">
        <f t="shared" si="56"/>
        <v>Average Per Premise1-in-2August Typical Event Day100% Cycling20</v>
      </c>
      <c r="G3628">
        <v>1.8342000000000001</v>
      </c>
      <c r="H3628">
        <v>1.6025959999999999</v>
      </c>
      <c r="I3628">
        <v>75.281800000000004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9073</v>
      </c>
      <c r="P3628" t="s">
        <v>58</v>
      </c>
      <c r="Q3628" t="s">
        <v>60</v>
      </c>
      <c r="R3628" t="s">
        <v>66</v>
      </c>
    </row>
    <row r="3629" spans="1:18" x14ac:dyDescent="0.25">
      <c r="A3629" t="s">
        <v>29</v>
      </c>
      <c r="B3629" t="s">
        <v>36</v>
      </c>
      <c r="C3629" t="s">
        <v>37</v>
      </c>
      <c r="D3629" t="s">
        <v>57</v>
      </c>
      <c r="E3629" s="1">
        <v>20</v>
      </c>
      <c r="F3629" t="str">
        <f t="shared" si="56"/>
        <v>Average Per Device1-in-2August Typical Event Day100% Cycling20</v>
      </c>
      <c r="G3629">
        <v>1.48454</v>
      </c>
      <c r="H3629">
        <v>1.297088</v>
      </c>
      <c r="I3629">
        <v>75.281800000000004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9073</v>
      </c>
      <c r="P3629" t="s">
        <v>58</v>
      </c>
      <c r="Q3629" t="s">
        <v>60</v>
      </c>
      <c r="R3629" t="s">
        <v>66</v>
      </c>
    </row>
    <row r="3630" spans="1:18" x14ac:dyDescent="0.25">
      <c r="A3630" t="s">
        <v>43</v>
      </c>
      <c r="B3630" t="s">
        <v>36</v>
      </c>
      <c r="C3630" t="s">
        <v>37</v>
      </c>
      <c r="D3630" t="s">
        <v>57</v>
      </c>
      <c r="E3630" s="1">
        <v>20</v>
      </c>
      <c r="F3630" t="str">
        <f t="shared" si="56"/>
        <v>Aggregate1-in-2August Typical Event Day100% Cycling20</v>
      </c>
      <c r="G3630">
        <v>16.6417</v>
      </c>
      <c r="H3630">
        <v>14.54036</v>
      </c>
      <c r="I3630">
        <v>75.281800000000004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9073</v>
      </c>
      <c r="P3630" t="s">
        <v>58</v>
      </c>
      <c r="Q3630" t="s">
        <v>60</v>
      </c>
      <c r="R3630" t="s">
        <v>66</v>
      </c>
    </row>
    <row r="3631" spans="1:18" x14ac:dyDescent="0.25">
      <c r="A3631" t="s">
        <v>30</v>
      </c>
      <c r="B3631" t="s">
        <v>36</v>
      </c>
      <c r="C3631" t="s">
        <v>37</v>
      </c>
      <c r="D3631" t="s">
        <v>31</v>
      </c>
      <c r="E3631" s="1">
        <v>20</v>
      </c>
      <c r="F3631" t="str">
        <f t="shared" si="56"/>
        <v>Average Per Ton1-in-2August Typical Event Day50% Cycling20</v>
      </c>
      <c r="G3631">
        <v>0.58400529999999995</v>
      </c>
      <c r="H3631">
        <v>0.53906600000000005</v>
      </c>
      <c r="I3631">
        <v>75.421000000000006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12598</v>
      </c>
      <c r="P3631" t="s">
        <v>58</v>
      </c>
      <c r="Q3631" t="s">
        <v>60</v>
      </c>
      <c r="R3631" t="s">
        <v>66</v>
      </c>
    </row>
    <row r="3632" spans="1:18" x14ac:dyDescent="0.25">
      <c r="A3632" t="s">
        <v>28</v>
      </c>
      <c r="B3632" t="s">
        <v>36</v>
      </c>
      <c r="C3632" t="s">
        <v>37</v>
      </c>
      <c r="D3632" t="s">
        <v>31</v>
      </c>
      <c r="E3632" s="1">
        <v>20</v>
      </c>
      <c r="F3632" t="str">
        <f t="shared" si="56"/>
        <v>Average Per Premise1-in-2August Typical Event Day50% Cycling20</v>
      </c>
      <c r="G3632">
        <v>2.389564</v>
      </c>
      <c r="H3632">
        <v>2.205686</v>
      </c>
      <c r="I3632">
        <v>75.421000000000006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12598</v>
      </c>
      <c r="P3632" t="s">
        <v>58</v>
      </c>
      <c r="Q3632" t="s">
        <v>60</v>
      </c>
      <c r="R3632" t="s">
        <v>66</v>
      </c>
    </row>
    <row r="3633" spans="1:18" x14ac:dyDescent="0.25">
      <c r="A3633" t="s">
        <v>29</v>
      </c>
      <c r="B3633" t="s">
        <v>36</v>
      </c>
      <c r="C3633" t="s">
        <v>37</v>
      </c>
      <c r="D3633" t="s">
        <v>31</v>
      </c>
      <c r="E3633" s="1">
        <v>20</v>
      </c>
      <c r="F3633" t="str">
        <f t="shared" si="56"/>
        <v>Average Per Device1-in-2August Typical Event Day50% Cycling20</v>
      </c>
      <c r="G3633">
        <v>2.0475940000000001</v>
      </c>
      <c r="H3633">
        <v>1.890031</v>
      </c>
      <c r="I3633">
        <v>75.421000000000006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12598</v>
      </c>
      <c r="P3633" t="s">
        <v>58</v>
      </c>
      <c r="Q3633" t="s">
        <v>60</v>
      </c>
      <c r="R3633" t="s">
        <v>66</v>
      </c>
    </row>
    <row r="3634" spans="1:18" x14ac:dyDescent="0.25">
      <c r="A3634" t="s">
        <v>43</v>
      </c>
      <c r="B3634" t="s">
        <v>36</v>
      </c>
      <c r="C3634" t="s">
        <v>37</v>
      </c>
      <c r="D3634" t="s">
        <v>31</v>
      </c>
      <c r="E3634" s="1">
        <v>20</v>
      </c>
      <c r="F3634" t="str">
        <f t="shared" si="56"/>
        <v>Aggregate1-in-2August Typical Event Day50% Cycling20</v>
      </c>
      <c r="G3634">
        <v>30.103719999999999</v>
      </c>
      <c r="H3634">
        <v>27.787230000000001</v>
      </c>
      <c r="I3634">
        <v>75.421000000000006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12598</v>
      </c>
      <c r="P3634" t="s">
        <v>58</v>
      </c>
      <c r="Q3634" t="s">
        <v>60</v>
      </c>
      <c r="R3634" t="s">
        <v>66</v>
      </c>
    </row>
    <row r="3635" spans="1:18" x14ac:dyDescent="0.25">
      <c r="A3635" t="s">
        <v>30</v>
      </c>
      <c r="B3635" t="s">
        <v>36</v>
      </c>
      <c r="C3635" t="s">
        <v>37</v>
      </c>
      <c r="D3635" t="s">
        <v>26</v>
      </c>
      <c r="E3635" s="1">
        <v>20</v>
      </c>
      <c r="F3635" t="str">
        <f t="shared" si="56"/>
        <v>Average Per Ton1-in-2August Typical Event DayAll20</v>
      </c>
      <c r="G3635">
        <v>0.51050969999999996</v>
      </c>
      <c r="H3635">
        <v>0.46279090000000001</v>
      </c>
      <c r="I3635">
        <v>75.362700000000004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21671</v>
      </c>
      <c r="P3635" t="s">
        <v>58</v>
      </c>
      <c r="Q3635" t="s">
        <v>60</v>
      </c>
    </row>
    <row r="3636" spans="1:18" x14ac:dyDescent="0.25">
      <c r="A3636" t="s">
        <v>28</v>
      </c>
      <c r="B3636" t="s">
        <v>36</v>
      </c>
      <c r="C3636" t="s">
        <v>37</v>
      </c>
      <c r="D3636" t="s">
        <v>26</v>
      </c>
      <c r="E3636" s="1">
        <v>20</v>
      </c>
      <c r="F3636" t="str">
        <f t="shared" si="56"/>
        <v>Average Per Premise1-in-2August Typical Event DayAll20</v>
      </c>
      <c r="G3636">
        <v>2.174061</v>
      </c>
      <c r="H3636">
        <v>1.970845</v>
      </c>
      <c r="I3636">
        <v>75.362700000000004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21671</v>
      </c>
      <c r="P3636" t="s">
        <v>58</v>
      </c>
      <c r="Q3636" t="s">
        <v>60</v>
      </c>
    </row>
    <row r="3637" spans="1:18" x14ac:dyDescent="0.25">
      <c r="A3637" t="s">
        <v>29</v>
      </c>
      <c r="B3637" t="s">
        <v>36</v>
      </c>
      <c r="C3637" t="s">
        <v>37</v>
      </c>
      <c r="D3637" t="s">
        <v>26</v>
      </c>
      <c r="E3637" s="1">
        <v>20</v>
      </c>
      <c r="F3637" t="str">
        <f t="shared" si="56"/>
        <v>Average Per Device1-in-2August Typical Event DayAll20</v>
      </c>
      <c r="G3637">
        <v>1.8182339999999999</v>
      </c>
      <c r="H3637">
        <v>1.6482779999999999</v>
      </c>
      <c r="I3637">
        <v>75.362700000000004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21671</v>
      </c>
      <c r="P3637" t="s">
        <v>58</v>
      </c>
      <c r="Q3637" t="s">
        <v>60</v>
      </c>
    </row>
    <row r="3638" spans="1:18" x14ac:dyDescent="0.25">
      <c r="A3638" t="s">
        <v>43</v>
      </c>
      <c r="B3638" t="s">
        <v>36</v>
      </c>
      <c r="C3638" t="s">
        <v>37</v>
      </c>
      <c r="D3638" t="s">
        <v>26</v>
      </c>
      <c r="E3638" s="1">
        <v>20</v>
      </c>
      <c r="F3638" t="str">
        <f t="shared" si="56"/>
        <v>Aggregate1-in-2August Typical Event DayAll20</v>
      </c>
      <c r="G3638">
        <v>47.114069999999998</v>
      </c>
      <c r="H3638">
        <v>42.710180000000001</v>
      </c>
      <c r="I3638">
        <v>75.362700000000004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21671</v>
      </c>
      <c r="P3638" t="s">
        <v>58</v>
      </c>
      <c r="Q3638" t="s">
        <v>60</v>
      </c>
    </row>
    <row r="3639" spans="1:18" x14ac:dyDescent="0.25">
      <c r="A3639" t="s">
        <v>30</v>
      </c>
      <c r="B3639" t="s">
        <v>36</v>
      </c>
      <c r="C3639" t="s">
        <v>48</v>
      </c>
      <c r="D3639" t="s">
        <v>57</v>
      </c>
      <c r="E3639" s="1">
        <v>20</v>
      </c>
      <c r="F3639" t="str">
        <f t="shared" si="56"/>
        <v>Average Per Ton1-in-2July Monthly System Peak Day100% Cycling20</v>
      </c>
      <c r="G3639">
        <v>0.40377229999999997</v>
      </c>
      <c r="H3639">
        <v>0.3527882</v>
      </c>
      <c r="I3639">
        <v>73.781800000000004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9073</v>
      </c>
      <c r="P3639" t="s">
        <v>58</v>
      </c>
      <c r="Q3639" t="s">
        <v>60</v>
      </c>
      <c r="R3639" t="s">
        <v>67</v>
      </c>
    </row>
    <row r="3640" spans="1:18" x14ac:dyDescent="0.25">
      <c r="A3640" t="s">
        <v>28</v>
      </c>
      <c r="B3640" t="s">
        <v>36</v>
      </c>
      <c r="C3640" t="s">
        <v>48</v>
      </c>
      <c r="D3640" t="s">
        <v>57</v>
      </c>
      <c r="E3640" s="1">
        <v>20</v>
      </c>
      <c r="F3640" t="str">
        <f t="shared" si="56"/>
        <v>Average Per Premise1-in-2July Monthly System Peak Day100% Cycling20</v>
      </c>
      <c r="G3640">
        <v>1.8130949999999999</v>
      </c>
      <c r="H3640">
        <v>1.5841559999999999</v>
      </c>
      <c r="I3640">
        <v>73.781800000000004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9073</v>
      </c>
      <c r="P3640" t="s">
        <v>58</v>
      </c>
      <c r="Q3640" t="s">
        <v>60</v>
      </c>
      <c r="R3640" t="s">
        <v>67</v>
      </c>
    </row>
    <row r="3641" spans="1:18" x14ac:dyDescent="0.25">
      <c r="A3641" t="s">
        <v>29</v>
      </c>
      <c r="B3641" t="s">
        <v>36</v>
      </c>
      <c r="C3641" t="s">
        <v>48</v>
      </c>
      <c r="D3641" t="s">
        <v>57</v>
      </c>
      <c r="E3641" s="1">
        <v>20</v>
      </c>
      <c r="F3641" t="str">
        <f t="shared" si="56"/>
        <v>Average Per Device1-in-2July Monthly System Peak Day100% Cycling20</v>
      </c>
      <c r="G3641">
        <v>1.4674579999999999</v>
      </c>
      <c r="H3641">
        <v>1.2821629999999999</v>
      </c>
      <c r="I3641">
        <v>73.781800000000004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9073</v>
      </c>
      <c r="P3641" t="s">
        <v>58</v>
      </c>
      <c r="Q3641" t="s">
        <v>60</v>
      </c>
      <c r="R3641" t="s">
        <v>67</v>
      </c>
    </row>
    <row r="3642" spans="1:18" x14ac:dyDescent="0.25">
      <c r="A3642" t="s">
        <v>43</v>
      </c>
      <c r="B3642" t="s">
        <v>36</v>
      </c>
      <c r="C3642" t="s">
        <v>48</v>
      </c>
      <c r="D3642" t="s">
        <v>57</v>
      </c>
      <c r="E3642" s="1">
        <v>20</v>
      </c>
      <c r="F3642" t="str">
        <f t="shared" si="56"/>
        <v>Aggregate1-in-2July Monthly System Peak Day100% Cycling20</v>
      </c>
      <c r="G3642">
        <v>16.450209999999998</v>
      </c>
      <c r="H3642">
        <v>14.373049999999999</v>
      </c>
      <c r="I3642">
        <v>73.781800000000004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9073</v>
      </c>
      <c r="P3642" t="s">
        <v>58</v>
      </c>
      <c r="Q3642" t="s">
        <v>60</v>
      </c>
      <c r="R3642" t="s">
        <v>67</v>
      </c>
    </row>
    <row r="3643" spans="1:18" x14ac:dyDescent="0.25">
      <c r="A3643" t="s">
        <v>30</v>
      </c>
      <c r="B3643" t="s">
        <v>36</v>
      </c>
      <c r="C3643" t="s">
        <v>48</v>
      </c>
      <c r="D3643" t="s">
        <v>31</v>
      </c>
      <c r="E3643" s="1">
        <v>20</v>
      </c>
      <c r="F3643" t="str">
        <f t="shared" si="56"/>
        <v>Average Per Ton1-in-2July Monthly System Peak Day50% Cycling20</v>
      </c>
      <c r="G3643">
        <v>0.58183560000000001</v>
      </c>
      <c r="H3643">
        <v>0.53706319999999996</v>
      </c>
      <c r="I3643">
        <v>73.89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12598</v>
      </c>
      <c r="P3643" t="s">
        <v>58</v>
      </c>
      <c r="Q3643" t="s">
        <v>60</v>
      </c>
      <c r="R3643" t="s">
        <v>67</v>
      </c>
    </row>
    <row r="3644" spans="1:18" x14ac:dyDescent="0.25">
      <c r="A3644" t="s">
        <v>28</v>
      </c>
      <c r="B3644" t="s">
        <v>36</v>
      </c>
      <c r="C3644" t="s">
        <v>48</v>
      </c>
      <c r="D3644" t="s">
        <v>31</v>
      </c>
      <c r="E3644" s="1">
        <v>20</v>
      </c>
      <c r="F3644" t="str">
        <f t="shared" si="56"/>
        <v>Average Per Premise1-in-2July Monthly System Peak Day50% Cycling20</v>
      </c>
      <c r="G3644">
        <v>2.3806859999999999</v>
      </c>
      <c r="H3644">
        <v>2.1974909999999999</v>
      </c>
      <c r="I3644">
        <v>73.89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12598</v>
      </c>
      <c r="P3644" t="s">
        <v>58</v>
      </c>
      <c r="Q3644" t="s">
        <v>60</v>
      </c>
      <c r="R3644" t="s">
        <v>67</v>
      </c>
    </row>
    <row r="3645" spans="1:18" x14ac:dyDescent="0.25">
      <c r="A3645" t="s">
        <v>29</v>
      </c>
      <c r="B3645" t="s">
        <v>36</v>
      </c>
      <c r="C3645" t="s">
        <v>48</v>
      </c>
      <c r="D3645" t="s">
        <v>31</v>
      </c>
      <c r="E3645" s="1">
        <v>20</v>
      </c>
      <c r="F3645" t="str">
        <f t="shared" si="56"/>
        <v>Average Per Device1-in-2July Monthly System Peak Day50% Cycling20</v>
      </c>
      <c r="G3645">
        <v>2.0399859999999999</v>
      </c>
      <c r="H3645">
        <v>1.8830089999999999</v>
      </c>
      <c r="I3645">
        <v>73.89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12598</v>
      </c>
      <c r="P3645" t="s">
        <v>58</v>
      </c>
      <c r="Q3645" t="s">
        <v>60</v>
      </c>
      <c r="R3645" t="s">
        <v>67</v>
      </c>
    </row>
    <row r="3646" spans="1:18" x14ac:dyDescent="0.25">
      <c r="A3646" t="s">
        <v>43</v>
      </c>
      <c r="B3646" t="s">
        <v>36</v>
      </c>
      <c r="C3646" t="s">
        <v>48</v>
      </c>
      <c r="D3646" t="s">
        <v>31</v>
      </c>
      <c r="E3646" s="1">
        <v>20</v>
      </c>
      <c r="F3646" t="str">
        <f t="shared" si="56"/>
        <v>Aggregate1-in-2July Monthly System Peak Day50% Cycling20</v>
      </c>
      <c r="G3646">
        <v>29.991879999999998</v>
      </c>
      <c r="H3646">
        <v>27.684000000000001</v>
      </c>
      <c r="I3646">
        <v>73.89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12598</v>
      </c>
      <c r="P3646" t="s">
        <v>58</v>
      </c>
      <c r="Q3646" t="s">
        <v>60</v>
      </c>
      <c r="R3646" t="s">
        <v>67</v>
      </c>
    </row>
    <row r="3647" spans="1:18" x14ac:dyDescent="0.25">
      <c r="A3647" t="s">
        <v>30</v>
      </c>
      <c r="B3647" t="s">
        <v>36</v>
      </c>
      <c r="C3647" t="s">
        <v>48</v>
      </c>
      <c r="D3647" t="s">
        <v>26</v>
      </c>
      <c r="E3647" s="1">
        <v>20</v>
      </c>
      <c r="F3647" t="str">
        <f t="shared" si="56"/>
        <v>Average Per Ton1-in-2July Monthly System Peak DayAll20</v>
      </c>
      <c r="G3647">
        <v>0.50728050000000002</v>
      </c>
      <c r="H3647">
        <v>0.45990720000000002</v>
      </c>
      <c r="I3647">
        <v>73.844700000000003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21671</v>
      </c>
      <c r="P3647" t="s">
        <v>58</v>
      </c>
      <c r="Q3647" t="s">
        <v>60</v>
      </c>
    </row>
    <row r="3648" spans="1:18" x14ac:dyDescent="0.25">
      <c r="A3648" t="s">
        <v>28</v>
      </c>
      <c r="B3648" t="s">
        <v>36</v>
      </c>
      <c r="C3648" t="s">
        <v>48</v>
      </c>
      <c r="D3648" t="s">
        <v>26</v>
      </c>
      <c r="E3648" s="1">
        <v>20</v>
      </c>
      <c r="F3648" t="str">
        <f t="shared" si="56"/>
        <v>Average Per Premise1-in-2July Monthly System Peak DayAll20</v>
      </c>
      <c r="G3648">
        <v>2.1603089999999998</v>
      </c>
      <c r="H3648">
        <v>1.9585649999999999</v>
      </c>
      <c r="I3648">
        <v>73.844700000000003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21671</v>
      </c>
      <c r="P3648" t="s">
        <v>58</v>
      </c>
      <c r="Q3648" t="s">
        <v>60</v>
      </c>
    </row>
    <row r="3649" spans="1:18" x14ac:dyDescent="0.25">
      <c r="A3649" t="s">
        <v>29</v>
      </c>
      <c r="B3649" t="s">
        <v>36</v>
      </c>
      <c r="C3649" t="s">
        <v>48</v>
      </c>
      <c r="D3649" t="s">
        <v>26</v>
      </c>
      <c r="E3649" s="1">
        <v>20</v>
      </c>
      <c r="F3649" t="str">
        <f t="shared" si="56"/>
        <v>Average Per Device1-in-2July Monthly System Peak DayAll20</v>
      </c>
      <c r="G3649">
        <v>1.806732</v>
      </c>
      <c r="H3649">
        <v>1.6380079999999999</v>
      </c>
      <c r="I3649">
        <v>73.844700000000003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21671</v>
      </c>
      <c r="P3649" t="s">
        <v>58</v>
      </c>
      <c r="Q3649" t="s">
        <v>60</v>
      </c>
    </row>
    <row r="3650" spans="1:18" x14ac:dyDescent="0.25">
      <c r="A3650" t="s">
        <v>43</v>
      </c>
      <c r="B3650" t="s">
        <v>36</v>
      </c>
      <c r="C3650" t="s">
        <v>48</v>
      </c>
      <c r="D3650" t="s">
        <v>26</v>
      </c>
      <c r="E3650" s="1">
        <v>20</v>
      </c>
      <c r="F3650" t="str">
        <f t="shared" si="56"/>
        <v>Aggregate1-in-2July Monthly System Peak DayAll20</v>
      </c>
      <c r="G3650">
        <v>46.816049999999997</v>
      </c>
      <c r="H3650">
        <v>42.44406</v>
      </c>
      <c r="I3650">
        <v>73.844700000000003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21671</v>
      </c>
      <c r="P3650" t="s">
        <v>58</v>
      </c>
      <c r="Q3650" t="s">
        <v>60</v>
      </c>
    </row>
    <row r="3651" spans="1:18" x14ac:dyDescent="0.25">
      <c r="A3651" t="s">
        <v>30</v>
      </c>
      <c r="B3651" t="s">
        <v>36</v>
      </c>
      <c r="C3651" t="s">
        <v>49</v>
      </c>
      <c r="D3651" t="s">
        <v>57</v>
      </c>
      <c r="E3651" s="1">
        <v>20</v>
      </c>
      <c r="F3651" t="str">
        <f t="shared" ref="F3651:F3714" si="57">CONCATENATE(A3651,B3651,C3651,D3651,E3651)</f>
        <v>Average Per Ton1-in-2June Monthly System Peak Day100% Cycling20</v>
      </c>
      <c r="G3651">
        <v>0.32238919999999999</v>
      </c>
      <c r="H3651">
        <v>0.28168130000000002</v>
      </c>
      <c r="I3651">
        <v>70.904899999999998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9073</v>
      </c>
      <c r="P3651" t="s">
        <v>58</v>
      </c>
      <c r="Q3651" t="s">
        <v>60</v>
      </c>
      <c r="R3651" t="s">
        <v>68</v>
      </c>
    </row>
    <row r="3652" spans="1:18" x14ac:dyDescent="0.25">
      <c r="A3652" t="s">
        <v>28</v>
      </c>
      <c r="B3652" t="s">
        <v>36</v>
      </c>
      <c r="C3652" t="s">
        <v>49</v>
      </c>
      <c r="D3652" t="s">
        <v>57</v>
      </c>
      <c r="E3652" s="1">
        <v>20</v>
      </c>
      <c r="F3652" t="str">
        <f t="shared" si="57"/>
        <v>Average Per Premise1-in-2June Monthly System Peak Day100% Cycling20</v>
      </c>
      <c r="G3652">
        <v>1.4476530000000001</v>
      </c>
      <c r="H3652">
        <v>1.264859</v>
      </c>
      <c r="I3652">
        <v>70.904899999999998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9073</v>
      </c>
      <c r="P3652" t="s">
        <v>58</v>
      </c>
      <c r="Q3652" t="s">
        <v>60</v>
      </c>
      <c r="R3652" t="s">
        <v>68</v>
      </c>
    </row>
    <row r="3653" spans="1:18" x14ac:dyDescent="0.25">
      <c r="A3653" t="s">
        <v>29</v>
      </c>
      <c r="B3653" t="s">
        <v>36</v>
      </c>
      <c r="C3653" t="s">
        <v>49</v>
      </c>
      <c r="D3653" t="s">
        <v>57</v>
      </c>
      <c r="E3653" s="1">
        <v>20</v>
      </c>
      <c r="F3653" t="str">
        <f t="shared" si="57"/>
        <v>Average Per Device1-in-2June Monthly System Peak Day100% Cycling20</v>
      </c>
      <c r="G3653">
        <v>1.1716819999999999</v>
      </c>
      <c r="H3653">
        <v>1.0237339999999999</v>
      </c>
      <c r="I3653">
        <v>70.904899999999998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9073</v>
      </c>
      <c r="P3653" t="s">
        <v>58</v>
      </c>
      <c r="Q3653" t="s">
        <v>60</v>
      </c>
      <c r="R3653" t="s">
        <v>68</v>
      </c>
    </row>
    <row r="3654" spans="1:18" x14ac:dyDescent="0.25">
      <c r="A3654" t="s">
        <v>43</v>
      </c>
      <c r="B3654" t="s">
        <v>36</v>
      </c>
      <c r="C3654" t="s">
        <v>49</v>
      </c>
      <c r="D3654" t="s">
        <v>57</v>
      </c>
      <c r="E3654" s="1">
        <v>20</v>
      </c>
      <c r="F3654" t="str">
        <f t="shared" si="57"/>
        <v>Aggregate1-in-2June Monthly System Peak Day100% Cycling20</v>
      </c>
      <c r="G3654">
        <v>13.13456</v>
      </c>
      <c r="H3654">
        <v>11.47606</v>
      </c>
      <c r="I3654">
        <v>70.904899999999998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9073</v>
      </c>
      <c r="P3654" t="s">
        <v>58</v>
      </c>
      <c r="Q3654" t="s">
        <v>60</v>
      </c>
      <c r="R3654" t="s">
        <v>68</v>
      </c>
    </row>
    <row r="3655" spans="1:18" x14ac:dyDescent="0.25">
      <c r="A3655" t="s">
        <v>30</v>
      </c>
      <c r="B3655" t="s">
        <v>36</v>
      </c>
      <c r="C3655" t="s">
        <v>49</v>
      </c>
      <c r="D3655" t="s">
        <v>31</v>
      </c>
      <c r="E3655" s="1">
        <v>20</v>
      </c>
      <c r="F3655" t="str">
        <f t="shared" si="57"/>
        <v>Average Per Ton1-in-2June Monthly System Peak Day50% Cycling20</v>
      </c>
      <c r="G3655">
        <v>0.51619570000000004</v>
      </c>
      <c r="H3655">
        <v>0.47647430000000002</v>
      </c>
      <c r="I3655">
        <v>71.076099999999997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12598</v>
      </c>
      <c r="P3655" t="s">
        <v>58</v>
      </c>
      <c r="Q3655" t="s">
        <v>60</v>
      </c>
      <c r="R3655" t="s">
        <v>68</v>
      </c>
    </row>
    <row r="3656" spans="1:18" x14ac:dyDescent="0.25">
      <c r="A3656" t="s">
        <v>28</v>
      </c>
      <c r="B3656" t="s">
        <v>36</v>
      </c>
      <c r="C3656" t="s">
        <v>49</v>
      </c>
      <c r="D3656" t="s">
        <v>31</v>
      </c>
      <c r="E3656" s="1">
        <v>20</v>
      </c>
      <c r="F3656" t="str">
        <f t="shared" si="57"/>
        <v>Average Per Premise1-in-2June Monthly System Peak Day50% Cycling20</v>
      </c>
      <c r="G3656">
        <v>2.1121080000000001</v>
      </c>
      <c r="H3656">
        <v>1.949581</v>
      </c>
      <c r="I3656">
        <v>71.076099999999997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12598</v>
      </c>
      <c r="P3656" t="s">
        <v>58</v>
      </c>
      <c r="Q3656" t="s">
        <v>60</v>
      </c>
      <c r="R3656" t="s">
        <v>68</v>
      </c>
    </row>
    <row r="3657" spans="1:18" x14ac:dyDescent="0.25">
      <c r="A3657" t="s">
        <v>29</v>
      </c>
      <c r="B3657" t="s">
        <v>36</v>
      </c>
      <c r="C3657" t="s">
        <v>49</v>
      </c>
      <c r="D3657" t="s">
        <v>31</v>
      </c>
      <c r="E3657" s="1">
        <v>20</v>
      </c>
      <c r="F3657" t="str">
        <f t="shared" si="57"/>
        <v>Average Per Device1-in-2June Monthly System Peak Day50% Cycling20</v>
      </c>
      <c r="G3657">
        <v>1.8098449999999999</v>
      </c>
      <c r="H3657">
        <v>1.670577</v>
      </c>
      <c r="I3657">
        <v>71.076099999999997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12598</v>
      </c>
      <c r="P3657" t="s">
        <v>58</v>
      </c>
      <c r="Q3657" t="s">
        <v>60</v>
      </c>
      <c r="R3657" t="s">
        <v>68</v>
      </c>
    </row>
    <row r="3658" spans="1:18" x14ac:dyDescent="0.25">
      <c r="A3658" t="s">
        <v>43</v>
      </c>
      <c r="B3658" t="s">
        <v>36</v>
      </c>
      <c r="C3658" t="s">
        <v>49</v>
      </c>
      <c r="D3658" t="s">
        <v>31</v>
      </c>
      <c r="E3658" s="1">
        <v>20</v>
      </c>
      <c r="F3658" t="str">
        <f t="shared" si="57"/>
        <v>Aggregate1-in-2June Monthly System Peak Day50% Cycling20</v>
      </c>
      <c r="G3658">
        <v>26.608339999999998</v>
      </c>
      <c r="H3658">
        <v>24.56082</v>
      </c>
      <c r="I3658">
        <v>71.076099999999997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12598</v>
      </c>
      <c r="P3658" t="s">
        <v>58</v>
      </c>
      <c r="Q3658" t="s">
        <v>60</v>
      </c>
      <c r="R3658" t="s">
        <v>68</v>
      </c>
    </row>
    <row r="3659" spans="1:18" x14ac:dyDescent="0.25">
      <c r="A3659" t="s">
        <v>30</v>
      </c>
      <c r="B3659" t="s">
        <v>36</v>
      </c>
      <c r="C3659" t="s">
        <v>49</v>
      </c>
      <c r="D3659" t="s">
        <v>26</v>
      </c>
      <c r="E3659" s="1">
        <v>20</v>
      </c>
      <c r="F3659" t="str">
        <f t="shared" si="57"/>
        <v>Average Per Ton1-in-2June Monthly System Peak DayAll20</v>
      </c>
      <c r="G3659">
        <v>0.43504890000000002</v>
      </c>
      <c r="H3659">
        <v>0.3949144</v>
      </c>
      <c r="I3659">
        <v>71.004400000000004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21671</v>
      </c>
      <c r="P3659" t="s">
        <v>58</v>
      </c>
      <c r="Q3659" t="s">
        <v>60</v>
      </c>
    </row>
    <row r="3660" spans="1:18" x14ac:dyDescent="0.25">
      <c r="A3660" t="s">
        <v>28</v>
      </c>
      <c r="B3660" t="s">
        <v>36</v>
      </c>
      <c r="C3660" t="s">
        <v>49</v>
      </c>
      <c r="D3660" t="s">
        <v>26</v>
      </c>
      <c r="E3660" s="1">
        <v>20</v>
      </c>
      <c r="F3660" t="str">
        <f t="shared" si="57"/>
        <v>Average Per Premise1-in-2June Monthly System Peak DayAll20</v>
      </c>
      <c r="G3660">
        <v>1.852703</v>
      </c>
      <c r="H3660">
        <v>1.681786</v>
      </c>
      <c r="I3660">
        <v>71.004400000000004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21671</v>
      </c>
      <c r="P3660" t="s">
        <v>58</v>
      </c>
      <c r="Q3660" t="s">
        <v>60</v>
      </c>
    </row>
    <row r="3661" spans="1:18" x14ac:dyDescent="0.25">
      <c r="A3661" t="s">
        <v>29</v>
      </c>
      <c r="B3661" t="s">
        <v>36</v>
      </c>
      <c r="C3661" t="s">
        <v>49</v>
      </c>
      <c r="D3661" t="s">
        <v>26</v>
      </c>
      <c r="E3661" s="1">
        <v>20</v>
      </c>
      <c r="F3661" t="str">
        <f t="shared" si="57"/>
        <v>Average Per Device1-in-2June Monthly System Peak DayAll20</v>
      </c>
      <c r="G3661">
        <v>1.549472</v>
      </c>
      <c r="H3661">
        <v>1.4065289999999999</v>
      </c>
      <c r="I3661">
        <v>71.004400000000004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21671</v>
      </c>
      <c r="P3661" t="s">
        <v>58</v>
      </c>
      <c r="Q3661" t="s">
        <v>60</v>
      </c>
    </row>
    <row r="3662" spans="1:18" x14ac:dyDescent="0.25">
      <c r="A3662" t="s">
        <v>43</v>
      </c>
      <c r="B3662" t="s">
        <v>36</v>
      </c>
      <c r="C3662" t="s">
        <v>49</v>
      </c>
      <c r="D3662" t="s">
        <v>26</v>
      </c>
      <c r="E3662" s="1">
        <v>20</v>
      </c>
      <c r="F3662" t="str">
        <f t="shared" si="57"/>
        <v>Aggregate1-in-2June Monthly System Peak DayAll20</v>
      </c>
      <c r="G3662">
        <v>40.149920000000002</v>
      </c>
      <c r="H3662">
        <v>36.445979999999999</v>
      </c>
      <c r="I3662">
        <v>71.004400000000004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21671</v>
      </c>
      <c r="P3662" t="s">
        <v>58</v>
      </c>
      <c r="Q3662" t="s">
        <v>60</v>
      </c>
    </row>
    <row r="3663" spans="1:18" x14ac:dyDescent="0.25">
      <c r="A3663" t="s">
        <v>30</v>
      </c>
      <c r="B3663" t="s">
        <v>36</v>
      </c>
      <c r="C3663" t="s">
        <v>50</v>
      </c>
      <c r="D3663" t="s">
        <v>57</v>
      </c>
      <c r="E3663" s="1">
        <v>20</v>
      </c>
      <c r="F3663" t="str">
        <f t="shared" si="57"/>
        <v>Average Per Ton1-in-2May Monthly System Peak Day100% Cycling20</v>
      </c>
      <c r="G3663">
        <v>0.3235075</v>
      </c>
      <c r="H3663">
        <v>0.28265829999999997</v>
      </c>
      <c r="I3663">
        <v>68.829800000000006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9073</v>
      </c>
      <c r="P3663" t="s">
        <v>58</v>
      </c>
      <c r="Q3663" t="s">
        <v>60</v>
      </c>
      <c r="R3663" t="s">
        <v>69</v>
      </c>
    </row>
    <row r="3664" spans="1:18" x14ac:dyDescent="0.25">
      <c r="A3664" t="s">
        <v>28</v>
      </c>
      <c r="B3664" t="s">
        <v>36</v>
      </c>
      <c r="C3664" t="s">
        <v>50</v>
      </c>
      <c r="D3664" t="s">
        <v>57</v>
      </c>
      <c r="E3664" s="1">
        <v>20</v>
      </c>
      <c r="F3664" t="str">
        <f t="shared" si="57"/>
        <v>Average Per Premise1-in-2May Monthly System Peak Day100% Cycling20</v>
      </c>
      <c r="G3664">
        <v>1.4526749999999999</v>
      </c>
      <c r="H3664">
        <v>1.2692460000000001</v>
      </c>
      <c r="I3664">
        <v>68.829800000000006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9073</v>
      </c>
      <c r="P3664" t="s">
        <v>58</v>
      </c>
      <c r="Q3664" t="s">
        <v>60</v>
      </c>
      <c r="R3664" t="s">
        <v>69</v>
      </c>
    </row>
    <row r="3665" spans="1:18" x14ac:dyDescent="0.25">
      <c r="A3665" t="s">
        <v>29</v>
      </c>
      <c r="B3665" t="s">
        <v>36</v>
      </c>
      <c r="C3665" t="s">
        <v>50</v>
      </c>
      <c r="D3665" t="s">
        <v>57</v>
      </c>
      <c r="E3665" s="1">
        <v>20</v>
      </c>
      <c r="F3665" t="str">
        <f t="shared" si="57"/>
        <v>Average Per Device1-in-2May Monthly System Peak Day100% Cycling20</v>
      </c>
      <c r="G3665">
        <v>1.175746</v>
      </c>
      <c r="H3665">
        <v>1.027285</v>
      </c>
      <c r="I3665">
        <v>68.829800000000006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9073</v>
      </c>
      <c r="P3665" t="s">
        <v>58</v>
      </c>
      <c r="Q3665" t="s">
        <v>60</v>
      </c>
      <c r="R3665" t="s">
        <v>69</v>
      </c>
    </row>
    <row r="3666" spans="1:18" x14ac:dyDescent="0.25">
      <c r="A3666" t="s">
        <v>43</v>
      </c>
      <c r="B3666" t="s">
        <v>36</v>
      </c>
      <c r="C3666" t="s">
        <v>50</v>
      </c>
      <c r="D3666" t="s">
        <v>57</v>
      </c>
      <c r="E3666" s="1">
        <v>20</v>
      </c>
      <c r="F3666" t="str">
        <f t="shared" si="57"/>
        <v>Aggregate1-in-2May Monthly System Peak Day100% Cycling20</v>
      </c>
      <c r="G3666">
        <v>13.180120000000001</v>
      </c>
      <c r="H3666">
        <v>11.51587</v>
      </c>
      <c r="I3666">
        <v>68.829800000000006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9073</v>
      </c>
      <c r="P3666" t="s">
        <v>58</v>
      </c>
      <c r="Q3666" t="s">
        <v>60</v>
      </c>
      <c r="R3666" t="s">
        <v>69</v>
      </c>
    </row>
    <row r="3667" spans="1:18" x14ac:dyDescent="0.25">
      <c r="A3667" t="s">
        <v>30</v>
      </c>
      <c r="B3667" t="s">
        <v>36</v>
      </c>
      <c r="C3667" t="s">
        <v>50</v>
      </c>
      <c r="D3667" t="s">
        <v>31</v>
      </c>
      <c r="E3667" s="1">
        <v>20</v>
      </c>
      <c r="F3667" t="str">
        <f t="shared" si="57"/>
        <v>Average Per Ton1-in-2May Monthly System Peak Day50% Cycling20</v>
      </c>
      <c r="G3667">
        <v>0.51913980000000004</v>
      </c>
      <c r="H3667">
        <v>0.4791918</v>
      </c>
      <c r="I3667">
        <v>68.914199999999994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12598</v>
      </c>
      <c r="P3667" t="s">
        <v>58</v>
      </c>
      <c r="Q3667" t="s">
        <v>60</v>
      </c>
      <c r="R3667" t="s">
        <v>69</v>
      </c>
    </row>
    <row r="3668" spans="1:18" x14ac:dyDescent="0.25">
      <c r="A3668" t="s">
        <v>28</v>
      </c>
      <c r="B3668" t="s">
        <v>36</v>
      </c>
      <c r="C3668" t="s">
        <v>50</v>
      </c>
      <c r="D3668" t="s">
        <v>31</v>
      </c>
      <c r="E3668" s="1">
        <v>20</v>
      </c>
      <c r="F3668" t="str">
        <f t="shared" si="57"/>
        <v>Average Per Premise1-in-2May Monthly System Peak Day50% Cycling20</v>
      </c>
      <c r="G3668">
        <v>2.1241539999999999</v>
      </c>
      <c r="H3668">
        <v>1.9607000000000001</v>
      </c>
      <c r="I3668">
        <v>68.914199999999994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12598</v>
      </c>
      <c r="P3668" t="s">
        <v>58</v>
      </c>
      <c r="Q3668" t="s">
        <v>60</v>
      </c>
      <c r="R3668" t="s">
        <v>69</v>
      </c>
    </row>
    <row r="3669" spans="1:18" x14ac:dyDescent="0.25">
      <c r="A3669" t="s">
        <v>29</v>
      </c>
      <c r="B3669" t="s">
        <v>36</v>
      </c>
      <c r="C3669" t="s">
        <v>50</v>
      </c>
      <c r="D3669" t="s">
        <v>31</v>
      </c>
      <c r="E3669" s="1">
        <v>20</v>
      </c>
      <c r="F3669" t="str">
        <f t="shared" si="57"/>
        <v>Average Per Device1-in-2May Monthly System Peak Day50% Cycling20</v>
      </c>
      <c r="G3669">
        <v>1.8201670000000001</v>
      </c>
      <c r="H3669">
        <v>1.680105</v>
      </c>
      <c r="I3669">
        <v>68.914199999999994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12598</v>
      </c>
      <c r="P3669" t="s">
        <v>58</v>
      </c>
      <c r="Q3669" t="s">
        <v>60</v>
      </c>
      <c r="R3669" t="s">
        <v>69</v>
      </c>
    </row>
    <row r="3670" spans="1:18" x14ac:dyDescent="0.25">
      <c r="A3670" t="s">
        <v>43</v>
      </c>
      <c r="B3670" t="s">
        <v>36</v>
      </c>
      <c r="C3670" t="s">
        <v>50</v>
      </c>
      <c r="D3670" t="s">
        <v>31</v>
      </c>
      <c r="E3670" s="1">
        <v>20</v>
      </c>
      <c r="F3670" t="str">
        <f t="shared" si="57"/>
        <v>Aggregate1-in-2May Monthly System Peak Day50% Cycling20</v>
      </c>
      <c r="G3670">
        <v>26.760100000000001</v>
      </c>
      <c r="H3670">
        <v>24.700900000000001</v>
      </c>
      <c r="I3670">
        <v>68.914199999999994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12598</v>
      </c>
      <c r="P3670" t="s">
        <v>58</v>
      </c>
      <c r="Q3670" t="s">
        <v>60</v>
      </c>
      <c r="R3670" t="s">
        <v>69</v>
      </c>
    </row>
    <row r="3671" spans="1:18" x14ac:dyDescent="0.25">
      <c r="A3671" t="s">
        <v>30</v>
      </c>
      <c r="B3671" t="s">
        <v>36</v>
      </c>
      <c r="C3671" t="s">
        <v>50</v>
      </c>
      <c r="D3671" t="s">
        <v>26</v>
      </c>
      <c r="E3671" s="1">
        <v>20</v>
      </c>
      <c r="F3671" t="str">
        <f t="shared" si="57"/>
        <v>Average Per Ton1-in-2May Monthly System Peak DayAll20</v>
      </c>
      <c r="G3671">
        <v>0.43722850000000002</v>
      </c>
      <c r="H3671">
        <v>0.39690330000000001</v>
      </c>
      <c r="I3671">
        <v>68.878799999999998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21671</v>
      </c>
      <c r="P3671" t="s">
        <v>58</v>
      </c>
      <c r="Q3671" t="s">
        <v>60</v>
      </c>
    </row>
    <row r="3672" spans="1:18" x14ac:dyDescent="0.25">
      <c r="A3672" t="s">
        <v>28</v>
      </c>
      <c r="B3672" t="s">
        <v>36</v>
      </c>
      <c r="C3672" t="s">
        <v>50</v>
      </c>
      <c r="D3672" t="s">
        <v>26</v>
      </c>
      <c r="E3672" s="1">
        <v>20</v>
      </c>
      <c r="F3672" t="str">
        <f t="shared" si="57"/>
        <v>Average Per Premise1-in-2May Monthly System Peak DayAll20</v>
      </c>
      <c r="G3672">
        <v>1.861985</v>
      </c>
      <c r="H3672">
        <v>1.6902550000000001</v>
      </c>
      <c r="I3672">
        <v>68.878799999999998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21671</v>
      </c>
      <c r="P3672" t="s">
        <v>58</v>
      </c>
      <c r="Q3672" t="s">
        <v>60</v>
      </c>
    </row>
    <row r="3673" spans="1:18" x14ac:dyDescent="0.25">
      <c r="A3673" t="s">
        <v>29</v>
      </c>
      <c r="B3673" t="s">
        <v>36</v>
      </c>
      <c r="C3673" t="s">
        <v>50</v>
      </c>
      <c r="D3673" t="s">
        <v>26</v>
      </c>
      <c r="E3673" s="1">
        <v>20</v>
      </c>
      <c r="F3673" t="str">
        <f t="shared" si="57"/>
        <v>Average Per Device1-in-2May Monthly System Peak DayAll20</v>
      </c>
      <c r="G3673">
        <v>1.5572349999999999</v>
      </c>
      <c r="H3673">
        <v>1.4136120000000001</v>
      </c>
      <c r="I3673">
        <v>68.878799999999998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21671</v>
      </c>
      <c r="P3673" t="s">
        <v>58</v>
      </c>
      <c r="Q3673" t="s">
        <v>60</v>
      </c>
    </row>
    <row r="3674" spans="1:18" x14ac:dyDescent="0.25">
      <c r="A3674" t="s">
        <v>43</v>
      </c>
      <c r="B3674" t="s">
        <v>36</v>
      </c>
      <c r="C3674" t="s">
        <v>50</v>
      </c>
      <c r="D3674" t="s">
        <v>26</v>
      </c>
      <c r="E3674" s="1">
        <v>20</v>
      </c>
      <c r="F3674" t="str">
        <f t="shared" si="57"/>
        <v>Aggregate1-in-2May Monthly System Peak DayAll20</v>
      </c>
      <c r="G3674">
        <v>40.351080000000003</v>
      </c>
      <c r="H3674">
        <v>36.629530000000003</v>
      </c>
      <c r="I3674">
        <v>68.878799999999998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21671</v>
      </c>
      <c r="P3674" t="s">
        <v>58</v>
      </c>
      <c r="Q3674" t="s">
        <v>60</v>
      </c>
    </row>
    <row r="3675" spans="1:18" x14ac:dyDescent="0.25">
      <c r="A3675" t="s">
        <v>30</v>
      </c>
      <c r="B3675" t="s">
        <v>36</v>
      </c>
      <c r="C3675" t="s">
        <v>51</v>
      </c>
      <c r="D3675" t="s">
        <v>57</v>
      </c>
      <c r="E3675" s="1">
        <v>20</v>
      </c>
      <c r="F3675" t="str">
        <f t="shared" si="57"/>
        <v>Average Per Ton1-in-2October Monthly System Peak Day100% Cycling20</v>
      </c>
      <c r="G3675">
        <v>0.3791658</v>
      </c>
      <c r="H3675">
        <v>0.33128869999999999</v>
      </c>
      <c r="I3675">
        <v>70.817899999999995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9073</v>
      </c>
      <c r="P3675" t="s">
        <v>58</v>
      </c>
      <c r="Q3675" t="s">
        <v>60</v>
      </c>
      <c r="R3675" t="s">
        <v>70</v>
      </c>
    </row>
    <row r="3676" spans="1:18" x14ac:dyDescent="0.25">
      <c r="A3676" t="s">
        <v>28</v>
      </c>
      <c r="B3676" t="s">
        <v>36</v>
      </c>
      <c r="C3676" t="s">
        <v>51</v>
      </c>
      <c r="D3676" t="s">
        <v>57</v>
      </c>
      <c r="E3676" s="1">
        <v>20</v>
      </c>
      <c r="F3676" t="str">
        <f t="shared" si="57"/>
        <v>Average Per Premise1-in-2October Monthly System Peak Day100% Cycling20</v>
      </c>
      <c r="G3676">
        <v>1.7026019999999999</v>
      </c>
      <c r="H3676">
        <v>1.4876149999999999</v>
      </c>
      <c r="I3676">
        <v>70.817899999999995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9073</v>
      </c>
      <c r="P3676" t="s">
        <v>58</v>
      </c>
      <c r="Q3676" t="s">
        <v>60</v>
      </c>
      <c r="R3676" t="s">
        <v>70</v>
      </c>
    </row>
    <row r="3677" spans="1:18" x14ac:dyDescent="0.25">
      <c r="A3677" t="s">
        <v>29</v>
      </c>
      <c r="B3677" t="s">
        <v>36</v>
      </c>
      <c r="C3677" t="s">
        <v>51</v>
      </c>
      <c r="D3677" t="s">
        <v>57</v>
      </c>
      <c r="E3677" s="1">
        <v>20</v>
      </c>
      <c r="F3677" t="str">
        <f t="shared" si="57"/>
        <v>Average Per Device1-in-2October Monthly System Peak Day100% Cycling20</v>
      </c>
      <c r="G3677">
        <v>1.3780289999999999</v>
      </c>
      <c r="H3677">
        <v>1.204026</v>
      </c>
      <c r="I3677">
        <v>70.817899999999995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9073</v>
      </c>
      <c r="P3677" t="s">
        <v>58</v>
      </c>
      <c r="Q3677" t="s">
        <v>60</v>
      </c>
      <c r="R3677" t="s">
        <v>70</v>
      </c>
    </row>
    <row r="3678" spans="1:18" x14ac:dyDescent="0.25">
      <c r="A3678" t="s">
        <v>43</v>
      </c>
      <c r="B3678" t="s">
        <v>36</v>
      </c>
      <c r="C3678" t="s">
        <v>51</v>
      </c>
      <c r="D3678" t="s">
        <v>57</v>
      </c>
      <c r="E3678" s="1">
        <v>20</v>
      </c>
      <c r="F3678" t="str">
        <f t="shared" si="57"/>
        <v>Aggregate1-in-2October Monthly System Peak Day100% Cycling20</v>
      </c>
      <c r="G3678">
        <v>15.447710000000001</v>
      </c>
      <c r="H3678">
        <v>13.49713</v>
      </c>
      <c r="I3678">
        <v>70.817899999999995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9073</v>
      </c>
      <c r="P3678" t="s">
        <v>58</v>
      </c>
      <c r="Q3678" t="s">
        <v>60</v>
      </c>
      <c r="R3678" t="s">
        <v>70</v>
      </c>
    </row>
    <row r="3679" spans="1:18" x14ac:dyDescent="0.25">
      <c r="A3679" t="s">
        <v>30</v>
      </c>
      <c r="B3679" t="s">
        <v>36</v>
      </c>
      <c r="C3679" t="s">
        <v>51</v>
      </c>
      <c r="D3679" t="s">
        <v>31</v>
      </c>
      <c r="E3679" s="1">
        <v>20</v>
      </c>
      <c r="F3679" t="str">
        <f t="shared" si="57"/>
        <v>Average Per Ton1-in-2October Monthly System Peak Day50% Cycling20</v>
      </c>
      <c r="G3679">
        <v>0.56166760000000004</v>
      </c>
      <c r="H3679">
        <v>0.51844710000000005</v>
      </c>
      <c r="I3679">
        <v>70.536199999999994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12598</v>
      </c>
      <c r="P3679" t="s">
        <v>58</v>
      </c>
      <c r="Q3679" t="s">
        <v>60</v>
      </c>
      <c r="R3679" t="s">
        <v>70</v>
      </c>
    </row>
    <row r="3680" spans="1:18" x14ac:dyDescent="0.25">
      <c r="A3680" t="s">
        <v>28</v>
      </c>
      <c r="B3680" t="s">
        <v>36</v>
      </c>
      <c r="C3680" t="s">
        <v>51</v>
      </c>
      <c r="D3680" t="s">
        <v>31</v>
      </c>
      <c r="E3680" s="1">
        <v>20</v>
      </c>
      <c r="F3680" t="str">
        <f t="shared" si="57"/>
        <v>Average Per Premise1-in-2October Monthly System Peak Day50% Cycling20</v>
      </c>
      <c r="G3680">
        <v>2.298165</v>
      </c>
      <c r="H3680">
        <v>2.1213199999999999</v>
      </c>
      <c r="I3680">
        <v>70.536199999999994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12598</v>
      </c>
      <c r="P3680" t="s">
        <v>58</v>
      </c>
      <c r="Q3680" t="s">
        <v>60</v>
      </c>
      <c r="R3680" t="s">
        <v>70</v>
      </c>
    </row>
    <row r="3681" spans="1:18" x14ac:dyDescent="0.25">
      <c r="A3681" t="s">
        <v>29</v>
      </c>
      <c r="B3681" t="s">
        <v>36</v>
      </c>
      <c r="C3681" t="s">
        <v>51</v>
      </c>
      <c r="D3681" t="s">
        <v>31</v>
      </c>
      <c r="E3681" s="1">
        <v>20</v>
      </c>
      <c r="F3681" t="str">
        <f t="shared" si="57"/>
        <v>Average Per Device1-in-2October Monthly System Peak Day50% Cycling20</v>
      </c>
      <c r="G3681">
        <v>1.9692750000000001</v>
      </c>
      <c r="H3681">
        <v>1.8177380000000001</v>
      </c>
      <c r="I3681">
        <v>70.536199999999994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12598</v>
      </c>
      <c r="P3681" t="s">
        <v>58</v>
      </c>
      <c r="Q3681" t="s">
        <v>60</v>
      </c>
      <c r="R3681" t="s">
        <v>70</v>
      </c>
    </row>
    <row r="3682" spans="1:18" x14ac:dyDescent="0.25">
      <c r="A3682" t="s">
        <v>43</v>
      </c>
      <c r="B3682" t="s">
        <v>36</v>
      </c>
      <c r="C3682" t="s">
        <v>51</v>
      </c>
      <c r="D3682" t="s">
        <v>31</v>
      </c>
      <c r="E3682" s="1">
        <v>20</v>
      </c>
      <c r="F3682" t="str">
        <f t="shared" si="57"/>
        <v>Aggregate1-in-2October Monthly System Peak Day50% Cycling20</v>
      </c>
      <c r="G3682">
        <v>28.952279999999998</v>
      </c>
      <c r="H3682">
        <v>26.72439</v>
      </c>
      <c r="I3682">
        <v>70.536199999999994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12598</v>
      </c>
      <c r="P3682" t="s">
        <v>58</v>
      </c>
      <c r="Q3682" t="s">
        <v>60</v>
      </c>
      <c r="R3682" t="s">
        <v>70</v>
      </c>
    </row>
    <row r="3683" spans="1:18" x14ac:dyDescent="0.25">
      <c r="A3683" t="s">
        <v>30</v>
      </c>
      <c r="B3683" t="s">
        <v>36</v>
      </c>
      <c r="C3683" t="s">
        <v>51</v>
      </c>
      <c r="D3683" t="s">
        <v>26</v>
      </c>
      <c r="E3683" s="1">
        <v>20</v>
      </c>
      <c r="F3683" t="str">
        <f t="shared" si="57"/>
        <v>Average Per Ton1-in-2October Monthly System Peak DayAll20</v>
      </c>
      <c r="G3683">
        <v>0.48525410000000002</v>
      </c>
      <c r="H3683">
        <v>0.44008389999999997</v>
      </c>
      <c r="I3683">
        <v>70.654200000000003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21671</v>
      </c>
      <c r="P3683" t="s">
        <v>58</v>
      </c>
      <c r="Q3683" t="s">
        <v>60</v>
      </c>
    </row>
    <row r="3684" spans="1:18" x14ac:dyDescent="0.25">
      <c r="A3684" t="s">
        <v>28</v>
      </c>
      <c r="B3684" t="s">
        <v>36</v>
      </c>
      <c r="C3684" t="s">
        <v>51</v>
      </c>
      <c r="D3684" t="s">
        <v>26</v>
      </c>
      <c r="E3684" s="1">
        <v>20</v>
      </c>
      <c r="F3684" t="str">
        <f t="shared" si="57"/>
        <v>Average Per Premise1-in-2October Monthly System Peak DayAll20</v>
      </c>
      <c r="G3684">
        <v>2.0665070000000001</v>
      </c>
      <c r="H3684">
        <v>1.8741449999999999</v>
      </c>
      <c r="I3684">
        <v>70.654200000000003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21671</v>
      </c>
      <c r="P3684" t="s">
        <v>58</v>
      </c>
      <c r="Q3684" t="s">
        <v>60</v>
      </c>
    </row>
    <row r="3685" spans="1:18" x14ac:dyDescent="0.25">
      <c r="A3685" t="s">
        <v>29</v>
      </c>
      <c r="B3685" t="s">
        <v>36</v>
      </c>
      <c r="C3685" t="s">
        <v>51</v>
      </c>
      <c r="D3685" t="s">
        <v>26</v>
      </c>
      <c r="E3685" s="1">
        <v>20</v>
      </c>
      <c r="F3685" t="str">
        <f t="shared" si="57"/>
        <v>Average Per Device1-in-2October Monthly System Peak DayAll20</v>
      </c>
      <c r="G3685">
        <v>1.728283</v>
      </c>
      <c r="H3685">
        <v>1.5674049999999999</v>
      </c>
      <c r="I3685">
        <v>70.654200000000003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21671</v>
      </c>
      <c r="P3685" t="s">
        <v>58</v>
      </c>
      <c r="Q3685" t="s">
        <v>60</v>
      </c>
    </row>
    <row r="3686" spans="1:18" x14ac:dyDescent="0.25">
      <c r="A3686" t="s">
        <v>43</v>
      </c>
      <c r="B3686" t="s">
        <v>36</v>
      </c>
      <c r="C3686" t="s">
        <v>51</v>
      </c>
      <c r="D3686" t="s">
        <v>26</v>
      </c>
      <c r="E3686" s="1">
        <v>20</v>
      </c>
      <c r="F3686" t="str">
        <f t="shared" si="57"/>
        <v>Aggregate1-in-2October Monthly System Peak DayAll20</v>
      </c>
      <c r="G3686">
        <v>44.783270000000002</v>
      </c>
      <c r="H3686">
        <v>40.61459</v>
      </c>
      <c r="I3686">
        <v>70.654200000000003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21671</v>
      </c>
      <c r="P3686" t="s">
        <v>58</v>
      </c>
      <c r="Q3686" t="s">
        <v>60</v>
      </c>
    </row>
    <row r="3687" spans="1:18" x14ac:dyDescent="0.25">
      <c r="A3687" t="s">
        <v>30</v>
      </c>
      <c r="B3687" t="s">
        <v>36</v>
      </c>
      <c r="C3687" t="s">
        <v>52</v>
      </c>
      <c r="D3687" t="s">
        <v>57</v>
      </c>
      <c r="E3687" s="1">
        <v>20</v>
      </c>
      <c r="F3687" t="str">
        <f t="shared" si="57"/>
        <v>Average Per Ton1-in-2September Monthly System Peak Day100% Cycling20</v>
      </c>
      <c r="G3687">
        <v>0.46239439999999998</v>
      </c>
      <c r="H3687">
        <v>0.40400799999999998</v>
      </c>
      <c r="I3687">
        <v>80.486999999999995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9073</v>
      </c>
      <c r="P3687" t="s">
        <v>58</v>
      </c>
      <c r="Q3687" t="s">
        <v>60</v>
      </c>
      <c r="R3687" t="s">
        <v>71</v>
      </c>
    </row>
    <row r="3688" spans="1:18" x14ac:dyDescent="0.25">
      <c r="A3688" t="s">
        <v>28</v>
      </c>
      <c r="B3688" t="s">
        <v>36</v>
      </c>
      <c r="C3688" t="s">
        <v>52</v>
      </c>
      <c r="D3688" t="s">
        <v>57</v>
      </c>
      <c r="E3688" s="1">
        <v>20</v>
      </c>
      <c r="F3688" t="str">
        <f t="shared" si="57"/>
        <v>Average Per Premise1-in-2September Monthly System Peak Day100% Cycling20</v>
      </c>
      <c r="G3688">
        <v>2.0763310000000001</v>
      </c>
      <c r="H3688">
        <v>1.8141529999999999</v>
      </c>
      <c r="I3688">
        <v>80.486999999999995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9073</v>
      </c>
      <c r="P3688" t="s">
        <v>58</v>
      </c>
      <c r="Q3688" t="s">
        <v>60</v>
      </c>
      <c r="R3688" t="s">
        <v>71</v>
      </c>
    </row>
    <row r="3689" spans="1:18" x14ac:dyDescent="0.25">
      <c r="A3689" t="s">
        <v>29</v>
      </c>
      <c r="B3689" t="s">
        <v>36</v>
      </c>
      <c r="C3689" t="s">
        <v>52</v>
      </c>
      <c r="D3689" t="s">
        <v>57</v>
      </c>
      <c r="E3689" s="1">
        <v>20</v>
      </c>
      <c r="F3689" t="str">
        <f t="shared" si="57"/>
        <v>Average Per Device1-in-2September Monthly System Peak Day100% Cycling20</v>
      </c>
      <c r="G3689">
        <v>1.6805129999999999</v>
      </c>
      <c r="H3689">
        <v>1.468315</v>
      </c>
      <c r="I3689">
        <v>80.486999999999995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9073</v>
      </c>
      <c r="P3689" t="s">
        <v>58</v>
      </c>
      <c r="Q3689" t="s">
        <v>60</v>
      </c>
      <c r="R3689" t="s">
        <v>71</v>
      </c>
    </row>
    <row r="3690" spans="1:18" x14ac:dyDescent="0.25">
      <c r="A3690" t="s">
        <v>43</v>
      </c>
      <c r="B3690" t="s">
        <v>36</v>
      </c>
      <c r="C3690" t="s">
        <v>52</v>
      </c>
      <c r="D3690" t="s">
        <v>57</v>
      </c>
      <c r="E3690" s="1">
        <v>20</v>
      </c>
      <c r="F3690" t="str">
        <f t="shared" si="57"/>
        <v>Aggregate1-in-2September Monthly System Peak Day100% Cycling20</v>
      </c>
      <c r="G3690">
        <v>18.838550000000001</v>
      </c>
      <c r="H3690">
        <v>16.459810000000001</v>
      </c>
      <c r="I3690">
        <v>80.486999999999995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9073</v>
      </c>
      <c r="P3690" t="s">
        <v>58</v>
      </c>
      <c r="Q3690" t="s">
        <v>60</v>
      </c>
      <c r="R3690" t="s">
        <v>71</v>
      </c>
    </row>
    <row r="3691" spans="1:18" x14ac:dyDescent="0.25">
      <c r="A3691" t="s">
        <v>30</v>
      </c>
      <c r="B3691" t="s">
        <v>36</v>
      </c>
      <c r="C3691" t="s">
        <v>52</v>
      </c>
      <c r="D3691" t="s">
        <v>31</v>
      </c>
      <c r="E3691" s="1">
        <v>20</v>
      </c>
      <c r="F3691" t="str">
        <f t="shared" si="57"/>
        <v>Average Per Ton1-in-2September Monthly System Peak Day50% Cycling20</v>
      </c>
      <c r="G3691">
        <v>0.62721769999999999</v>
      </c>
      <c r="H3691">
        <v>0.5789531</v>
      </c>
      <c r="I3691">
        <v>80.741399999999999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12598</v>
      </c>
      <c r="P3691" t="s">
        <v>58</v>
      </c>
      <c r="Q3691" t="s">
        <v>60</v>
      </c>
      <c r="R3691" t="s">
        <v>71</v>
      </c>
    </row>
    <row r="3692" spans="1:18" x14ac:dyDescent="0.25">
      <c r="A3692" t="s">
        <v>28</v>
      </c>
      <c r="B3692" t="s">
        <v>36</v>
      </c>
      <c r="C3692" t="s">
        <v>52</v>
      </c>
      <c r="D3692" t="s">
        <v>31</v>
      </c>
      <c r="E3692" s="1">
        <v>20</v>
      </c>
      <c r="F3692" t="str">
        <f t="shared" si="57"/>
        <v>Average Per Premise1-in-2September Monthly System Peak Day50% Cycling20</v>
      </c>
      <c r="G3692">
        <v>2.5663749999999999</v>
      </c>
      <c r="H3692">
        <v>2.3688910000000001</v>
      </c>
      <c r="I3692">
        <v>80.741399999999999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12598</v>
      </c>
      <c r="P3692" t="s">
        <v>58</v>
      </c>
      <c r="Q3692" t="s">
        <v>60</v>
      </c>
      <c r="R3692" t="s">
        <v>71</v>
      </c>
    </row>
    <row r="3693" spans="1:18" x14ac:dyDescent="0.25">
      <c r="A3693" t="s">
        <v>29</v>
      </c>
      <c r="B3693" t="s">
        <v>36</v>
      </c>
      <c r="C3693" t="s">
        <v>52</v>
      </c>
      <c r="D3693" t="s">
        <v>31</v>
      </c>
      <c r="E3693" s="1">
        <v>20</v>
      </c>
      <c r="F3693" t="str">
        <f t="shared" si="57"/>
        <v>Average Per Device1-in-2September Monthly System Peak Day50% Cycling20</v>
      </c>
      <c r="G3693">
        <v>2.1991010000000002</v>
      </c>
      <c r="H3693">
        <v>2.0298799999999999</v>
      </c>
      <c r="I3693">
        <v>80.741399999999999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12598</v>
      </c>
      <c r="P3693" t="s">
        <v>58</v>
      </c>
      <c r="Q3693" t="s">
        <v>60</v>
      </c>
      <c r="R3693" t="s">
        <v>71</v>
      </c>
    </row>
    <row r="3694" spans="1:18" x14ac:dyDescent="0.25">
      <c r="A3694" t="s">
        <v>43</v>
      </c>
      <c r="B3694" t="s">
        <v>36</v>
      </c>
      <c r="C3694" t="s">
        <v>52</v>
      </c>
      <c r="D3694" t="s">
        <v>31</v>
      </c>
      <c r="E3694" s="1">
        <v>20</v>
      </c>
      <c r="F3694" t="str">
        <f t="shared" si="57"/>
        <v>Aggregate1-in-2September Monthly System Peak Day50% Cycling20</v>
      </c>
      <c r="G3694">
        <v>32.331189999999999</v>
      </c>
      <c r="H3694">
        <v>29.84329</v>
      </c>
      <c r="I3694">
        <v>80.741399999999999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12598</v>
      </c>
      <c r="P3694" t="s">
        <v>58</v>
      </c>
      <c r="Q3694" t="s">
        <v>60</v>
      </c>
      <c r="R3694" t="s">
        <v>71</v>
      </c>
    </row>
    <row r="3695" spans="1:18" x14ac:dyDescent="0.25">
      <c r="A3695" t="s">
        <v>30</v>
      </c>
      <c r="B3695" t="s">
        <v>36</v>
      </c>
      <c r="C3695" t="s">
        <v>52</v>
      </c>
      <c r="D3695" t="s">
        <v>26</v>
      </c>
      <c r="E3695" s="1">
        <v>20</v>
      </c>
      <c r="F3695" t="str">
        <f t="shared" si="57"/>
        <v>Average Per Ton1-in-2September Monthly System Peak DayAll20</v>
      </c>
      <c r="G3695">
        <v>0.55820610000000004</v>
      </c>
      <c r="H3695">
        <v>0.50570360000000003</v>
      </c>
      <c r="I3695">
        <v>80.634900000000002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21671</v>
      </c>
      <c r="P3695" t="s">
        <v>58</v>
      </c>
      <c r="Q3695" t="s">
        <v>60</v>
      </c>
    </row>
    <row r="3696" spans="1:18" x14ac:dyDescent="0.25">
      <c r="A3696" t="s">
        <v>28</v>
      </c>
      <c r="B3696" t="s">
        <v>36</v>
      </c>
      <c r="C3696" t="s">
        <v>52</v>
      </c>
      <c r="D3696" t="s">
        <v>26</v>
      </c>
      <c r="E3696" s="1">
        <v>20</v>
      </c>
      <c r="F3696" t="str">
        <f t="shared" si="57"/>
        <v>Average Per Premise1-in-2September Monthly System Peak DayAll20</v>
      </c>
      <c r="G3696">
        <v>2.3771810000000002</v>
      </c>
      <c r="H3696">
        <v>2.1535929999999999</v>
      </c>
      <c r="I3696">
        <v>80.634900000000002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21671</v>
      </c>
      <c r="P3696" t="s">
        <v>58</v>
      </c>
      <c r="Q3696" t="s">
        <v>60</v>
      </c>
    </row>
    <row r="3697" spans="1:18" x14ac:dyDescent="0.25">
      <c r="A3697" t="s">
        <v>29</v>
      </c>
      <c r="B3697" t="s">
        <v>36</v>
      </c>
      <c r="C3697" t="s">
        <v>52</v>
      </c>
      <c r="D3697" t="s">
        <v>26</v>
      </c>
      <c r="E3697" s="1">
        <v>20</v>
      </c>
      <c r="F3697" t="str">
        <f t="shared" si="57"/>
        <v>Average Per Device1-in-2September Monthly System Peak DayAll20</v>
      </c>
      <c r="G3697">
        <v>1.9881089999999999</v>
      </c>
      <c r="H3697">
        <v>1.8011159999999999</v>
      </c>
      <c r="I3697">
        <v>80.634900000000002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21671</v>
      </c>
      <c r="P3697" t="s">
        <v>58</v>
      </c>
      <c r="Q3697" t="s">
        <v>60</v>
      </c>
    </row>
    <row r="3698" spans="1:18" x14ac:dyDescent="0.25">
      <c r="A3698" t="s">
        <v>43</v>
      </c>
      <c r="B3698" t="s">
        <v>36</v>
      </c>
      <c r="C3698" t="s">
        <v>52</v>
      </c>
      <c r="D3698" t="s">
        <v>26</v>
      </c>
      <c r="E3698" s="1">
        <v>20</v>
      </c>
      <c r="F3698" t="str">
        <f t="shared" si="57"/>
        <v>Aggregate1-in-2September Monthly System Peak DayAll20</v>
      </c>
      <c r="G3698">
        <v>51.515889999999999</v>
      </c>
      <c r="H3698">
        <v>46.670520000000003</v>
      </c>
      <c r="I3698">
        <v>80.634900000000002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21671</v>
      </c>
      <c r="P3698" t="s">
        <v>58</v>
      </c>
      <c r="Q3698" t="s">
        <v>60</v>
      </c>
    </row>
    <row r="3699" spans="1:18" x14ac:dyDescent="0.25">
      <c r="A3699" t="s">
        <v>30</v>
      </c>
      <c r="B3699" t="s">
        <v>36</v>
      </c>
      <c r="C3699" t="s">
        <v>47</v>
      </c>
      <c r="D3699" t="s">
        <v>57</v>
      </c>
      <c r="E3699" s="1">
        <v>21</v>
      </c>
      <c r="F3699" t="str">
        <f t="shared" si="57"/>
        <v>Average Per Ton1-in-2August Monthly System Peak Day100% Cycling21</v>
      </c>
      <c r="G3699">
        <v>0.42258899999999999</v>
      </c>
      <c r="H3699">
        <v>0.3800888</v>
      </c>
      <c r="I3699">
        <v>74.042000000000002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9073</v>
      </c>
      <c r="P3699" t="s">
        <v>58</v>
      </c>
      <c r="Q3699" t="s">
        <v>60</v>
      </c>
      <c r="R3699" t="s">
        <v>66</v>
      </c>
    </row>
    <row r="3700" spans="1:18" x14ac:dyDescent="0.25">
      <c r="A3700" t="s">
        <v>28</v>
      </c>
      <c r="B3700" t="s">
        <v>36</v>
      </c>
      <c r="C3700" t="s">
        <v>47</v>
      </c>
      <c r="D3700" t="s">
        <v>57</v>
      </c>
      <c r="E3700" s="1">
        <v>21</v>
      </c>
      <c r="F3700" t="str">
        <f t="shared" si="57"/>
        <v>Average Per Premise1-in-2August Monthly System Peak Day100% Cycling21</v>
      </c>
      <c r="G3700">
        <v>1.897589</v>
      </c>
      <c r="H3700">
        <v>1.706747</v>
      </c>
      <c r="I3700">
        <v>74.042000000000002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9073</v>
      </c>
      <c r="P3700" t="s">
        <v>58</v>
      </c>
      <c r="Q3700" t="s">
        <v>60</v>
      </c>
      <c r="R3700" t="s">
        <v>66</v>
      </c>
    </row>
    <row r="3701" spans="1:18" x14ac:dyDescent="0.25">
      <c r="A3701" t="s">
        <v>29</v>
      </c>
      <c r="B3701" t="s">
        <v>36</v>
      </c>
      <c r="C3701" t="s">
        <v>47</v>
      </c>
      <c r="D3701" t="s">
        <v>57</v>
      </c>
      <c r="E3701" s="1">
        <v>21</v>
      </c>
      <c r="F3701" t="str">
        <f t="shared" si="57"/>
        <v>Average Per Device1-in-2August Monthly System Peak Day100% Cycling21</v>
      </c>
      <c r="G3701">
        <v>1.5358449999999999</v>
      </c>
      <c r="H3701">
        <v>1.3813839999999999</v>
      </c>
      <c r="I3701">
        <v>74.042000000000002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9073</v>
      </c>
      <c r="P3701" t="s">
        <v>58</v>
      </c>
      <c r="Q3701" t="s">
        <v>60</v>
      </c>
      <c r="R3701" t="s">
        <v>66</v>
      </c>
    </row>
    <row r="3702" spans="1:18" x14ac:dyDescent="0.25">
      <c r="A3702" t="s">
        <v>43</v>
      </c>
      <c r="B3702" t="s">
        <v>36</v>
      </c>
      <c r="C3702" t="s">
        <v>47</v>
      </c>
      <c r="D3702" t="s">
        <v>57</v>
      </c>
      <c r="E3702" s="1">
        <v>21</v>
      </c>
      <c r="F3702" t="str">
        <f t="shared" si="57"/>
        <v>Aggregate1-in-2August Monthly System Peak Day100% Cycling21</v>
      </c>
      <c r="G3702">
        <v>17.216819999999998</v>
      </c>
      <c r="H3702">
        <v>15.48531</v>
      </c>
      <c r="I3702">
        <v>74.042000000000002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9073</v>
      </c>
      <c r="P3702" t="s">
        <v>58</v>
      </c>
      <c r="Q3702" t="s">
        <v>60</v>
      </c>
      <c r="R3702" t="s">
        <v>66</v>
      </c>
    </row>
    <row r="3703" spans="1:18" x14ac:dyDescent="0.25">
      <c r="A3703" t="s">
        <v>30</v>
      </c>
      <c r="B3703" t="s">
        <v>36</v>
      </c>
      <c r="C3703" t="s">
        <v>47</v>
      </c>
      <c r="D3703" t="s">
        <v>31</v>
      </c>
      <c r="E3703" s="1">
        <v>21</v>
      </c>
      <c r="F3703" t="str">
        <f t="shared" si="57"/>
        <v>Average Per Ton1-in-2August Monthly System Peak Day50% Cycling21</v>
      </c>
      <c r="G3703">
        <v>0.55801109999999998</v>
      </c>
      <c r="H3703">
        <v>0.53202989999999994</v>
      </c>
      <c r="I3703">
        <v>74.021199999999993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12598</v>
      </c>
      <c r="P3703" t="s">
        <v>58</v>
      </c>
      <c r="Q3703" t="s">
        <v>60</v>
      </c>
      <c r="R3703" t="s">
        <v>66</v>
      </c>
    </row>
    <row r="3704" spans="1:18" x14ac:dyDescent="0.25">
      <c r="A3704" t="s">
        <v>28</v>
      </c>
      <c r="B3704" t="s">
        <v>36</v>
      </c>
      <c r="C3704" t="s">
        <v>47</v>
      </c>
      <c r="D3704" t="s">
        <v>31</v>
      </c>
      <c r="E3704" s="1">
        <v>21</v>
      </c>
      <c r="F3704" t="str">
        <f t="shared" si="57"/>
        <v>Average Per Premise1-in-2August Monthly System Peak Day50% Cycling21</v>
      </c>
      <c r="G3704">
        <v>2.2832029999999999</v>
      </c>
      <c r="H3704">
        <v>2.1768969999999999</v>
      </c>
      <c r="I3704">
        <v>74.021199999999993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12598</v>
      </c>
      <c r="P3704" t="s">
        <v>58</v>
      </c>
      <c r="Q3704" t="s">
        <v>60</v>
      </c>
      <c r="R3704" t="s">
        <v>66</v>
      </c>
    </row>
    <row r="3705" spans="1:18" x14ac:dyDescent="0.25">
      <c r="A3705" t="s">
        <v>29</v>
      </c>
      <c r="B3705" t="s">
        <v>36</v>
      </c>
      <c r="C3705" t="s">
        <v>47</v>
      </c>
      <c r="D3705" t="s">
        <v>31</v>
      </c>
      <c r="E3705" s="1">
        <v>21</v>
      </c>
      <c r="F3705" t="str">
        <f t="shared" si="57"/>
        <v>Average Per Device1-in-2August Monthly System Peak Day50% Cycling21</v>
      </c>
      <c r="G3705">
        <v>1.9564550000000001</v>
      </c>
      <c r="H3705">
        <v>1.865361</v>
      </c>
      <c r="I3705">
        <v>74.021199999999993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12598</v>
      </c>
      <c r="P3705" t="s">
        <v>58</v>
      </c>
      <c r="Q3705" t="s">
        <v>60</v>
      </c>
      <c r="R3705" t="s">
        <v>66</v>
      </c>
    </row>
    <row r="3706" spans="1:18" x14ac:dyDescent="0.25">
      <c r="A3706" t="s">
        <v>43</v>
      </c>
      <c r="B3706" t="s">
        <v>36</v>
      </c>
      <c r="C3706" t="s">
        <v>47</v>
      </c>
      <c r="D3706" t="s">
        <v>31</v>
      </c>
      <c r="E3706" s="1">
        <v>21</v>
      </c>
      <c r="F3706" t="str">
        <f t="shared" si="57"/>
        <v>Aggregate1-in-2August Monthly System Peak Day50% Cycling21</v>
      </c>
      <c r="G3706">
        <v>28.7638</v>
      </c>
      <c r="H3706">
        <v>27.42455</v>
      </c>
      <c r="I3706">
        <v>74.021199999999993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12598</v>
      </c>
      <c r="P3706" t="s">
        <v>58</v>
      </c>
      <c r="Q3706" t="s">
        <v>60</v>
      </c>
      <c r="R3706" t="s">
        <v>66</v>
      </c>
    </row>
    <row r="3707" spans="1:18" x14ac:dyDescent="0.25">
      <c r="A3707" t="s">
        <v>30</v>
      </c>
      <c r="B3707" t="s">
        <v>36</v>
      </c>
      <c r="C3707" t="s">
        <v>47</v>
      </c>
      <c r="D3707" t="s">
        <v>26</v>
      </c>
      <c r="E3707" s="1">
        <v>21</v>
      </c>
      <c r="F3707" t="str">
        <f t="shared" si="57"/>
        <v>Average Per Ton1-in-2August Monthly System Peak DayAll21</v>
      </c>
      <c r="G3707">
        <v>0.50130980000000003</v>
      </c>
      <c r="H3707">
        <v>0.4684122</v>
      </c>
      <c r="I3707">
        <v>74.029899999999998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21671</v>
      </c>
      <c r="P3707" t="s">
        <v>58</v>
      </c>
      <c r="Q3707" t="s">
        <v>60</v>
      </c>
    </row>
    <row r="3708" spans="1:18" x14ac:dyDescent="0.25">
      <c r="A3708" t="s">
        <v>28</v>
      </c>
      <c r="B3708" t="s">
        <v>36</v>
      </c>
      <c r="C3708" t="s">
        <v>47</v>
      </c>
      <c r="D3708" t="s">
        <v>26</v>
      </c>
      <c r="E3708" s="1">
        <v>21</v>
      </c>
      <c r="F3708" t="str">
        <f t="shared" si="57"/>
        <v>Average Per Premise1-in-2August Monthly System Peak DayAll21</v>
      </c>
      <c r="G3708">
        <v>2.1348820000000002</v>
      </c>
      <c r="H3708">
        <v>1.9947839999999999</v>
      </c>
      <c r="I3708">
        <v>74.029899999999998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21671</v>
      </c>
      <c r="P3708" t="s">
        <v>58</v>
      </c>
      <c r="Q3708" t="s">
        <v>60</v>
      </c>
    </row>
    <row r="3709" spans="1:18" x14ac:dyDescent="0.25">
      <c r="A3709" t="s">
        <v>29</v>
      </c>
      <c r="B3709" t="s">
        <v>36</v>
      </c>
      <c r="C3709" t="s">
        <v>47</v>
      </c>
      <c r="D3709" t="s">
        <v>26</v>
      </c>
      <c r="E3709" s="1">
        <v>21</v>
      </c>
      <c r="F3709" t="str">
        <f t="shared" si="57"/>
        <v>Average Per Device1-in-2August Monthly System Peak DayAll21</v>
      </c>
      <c r="G3709">
        <v>1.7854669999999999</v>
      </c>
      <c r="H3709">
        <v>1.668299</v>
      </c>
      <c r="I3709">
        <v>74.029899999999998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21671</v>
      </c>
      <c r="P3709" t="s">
        <v>58</v>
      </c>
      <c r="Q3709" t="s">
        <v>60</v>
      </c>
    </row>
    <row r="3710" spans="1:18" x14ac:dyDescent="0.25">
      <c r="A3710" t="s">
        <v>43</v>
      </c>
      <c r="B3710" t="s">
        <v>36</v>
      </c>
      <c r="C3710" t="s">
        <v>47</v>
      </c>
      <c r="D3710" t="s">
        <v>26</v>
      </c>
      <c r="E3710" s="1">
        <v>21</v>
      </c>
      <c r="F3710" t="str">
        <f t="shared" si="57"/>
        <v>Aggregate1-in-2August Monthly System Peak DayAll21</v>
      </c>
      <c r="G3710">
        <v>46.265030000000003</v>
      </c>
      <c r="H3710">
        <v>43.228960000000001</v>
      </c>
      <c r="I3710">
        <v>74.029899999999998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21671</v>
      </c>
      <c r="P3710" t="s">
        <v>58</v>
      </c>
      <c r="Q3710" t="s">
        <v>60</v>
      </c>
    </row>
    <row r="3711" spans="1:18" x14ac:dyDescent="0.25">
      <c r="A3711" t="s">
        <v>30</v>
      </c>
      <c r="B3711" t="s">
        <v>36</v>
      </c>
      <c r="C3711" t="s">
        <v>37</v>
      </c>
      <c r="D3711" t="s">
        <v>57</v>
      </c>
      <c r="E3711" s="1">
        <v>21</v>
      </c>
      <c r="F3711" t="str">
        <f t="shared" si="57"/>
        <v>Average Per Ton1-in-2August Typical Event Day100% Cycling21</v>
      </c>
      <c r="G3711">
        <v>0.38761010000000001</v>
      </c>
      <c r="H3711">
        <v>0.34862779999999999</v>
      </c>
      <c r="I3711">
        <v>72.507400000000004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9073</v>
      </c>
      <c r="P3711" t="s">
        <v>58</v>
      </c>
      <c r="Q3711" t="s">
        <v>60</v>
      </c>
      <c r="R3711" t="s">
        <v>66</v>
      </c>
    </row>
    <row r="3712" spans="1:18" x14ac:dyDescent="0.25">
      <c r="A3712" t="s">
        <v>28</v>
      </c>
      <c r="B3712" t="s">
        <v>36</v>
      </c>
      <c r="C3712" t="s">
        <v>37</v>
      </c>
      <c r="D3712" t="s">
        <v>57</v>
      </c>
      <c r="E3712" s="1">
        <v>21</v>
      </c>
      <c r="F3712" t="str">
        <f t="shared" si="57"/>
        <v>Average Per Premise1-in-2August Typical Event Day100% Cycling21</v>
      </c>
      <c r="G3712">
        <v>1.7405200000000001</v>
      </c>
      <c r="H3712">
        <v>1.5654749999999999</v>
      </c>
      <c r="I3712">
        <v>72.507400000000004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9073</v>
      </c>
      <c r="P3712" t="s">
        <v>58</v>
      </c>
      <c r="Q3712" t="s">
        <v>60</v>
      </c>
      <c r="R3712" t="s">
        <v>66</v>
      </c>
    </row>
    <row r="3713" spans="1:18" x14ac:dyDescent="0.25">
      <c r="A3713" t="s">
        <v>29</v>
      </c>
      <c r="B3713" t="s">
        <v>36</v>
      </c>
      <c r="C3713" t="s">
        <v>37</v>
      </c>
      <c r="D3713" t="s">
        <v>57</v>
      </c>
      <c r="E3713" s="1">
        <v>21</v>
      </c>
      <c r="F3713" t="str">
        <f t="shared" si="57"/>
        <v>Average Per Device1-in-2August Typical Event Day100% Cycling21</v>
      </c>
      <c r="G3713">
        <v>1.4087190000000001</v>
      </c>
      <c r="H3713">
        <v>1.2670429999999999</v>
      </c>
      <c r="I3713">
        <v>72.507400000000004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9073</v>
      </c>
      <c r="P3713" t="s">
        <v>58</v>
      </c>
      <c r="Q3713" t="s">
        <v>60</v>
      </c>
      <c r="R3713" t="s">
        <v>66</v>
      </c>
    </row>
    <row r="3714" spans="1:18" x14ac:dyDescent="0.25">
      <c r="A3714" t="s">
        <v>43</v>
      </c>
      <c r="B3714" t="s">
        <v>36</v>
      </c>
      <c r="C3714" t="s">
        <v>37</v>
      </c>
      <c r="D3714" t="s">
        <v>57</v>
      </c>
      <c r="E3714" s="1">
        <v>21</v>
      </c>
      <c r="F3714" t="str">
        <f t="shared" si="57"/>
        <v>Aggregate1-in-2August Typical Event Day100% Cycling21</v>
      </c>
      <c r="G3714">
        <v>15.791740000000001</v>
      </c>
      <c r="H3714">
        <v>14.20355</v>
      </c>
      <c r="I3714">
        <v>72.507400000000004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9073</v>
      </c>
      <c r="P3714" t="s">
        <v>58</v>
      </c>
      <c r="Q3714" t="s">
        <v>60</v>
      </c>
      <c r="R3714" t="s">
        <v>66</v>
      </c>
    </row>
    <row r="3715" spans="1:18" x14ac:dyDescent="0.25">
      <c r="A3715" t="s">
        <v>30</v>
      </c>
      <c r="B3715" t="s">
        <v>36</v>
      </c>
      <c r="C3715" t="s">
        <v>37</v>
      </c>
      <c r="D3715" t="s">
        <v>31</v>
      </c>
      <c r="E3715" s="1">
        <v>21</v>
      </c>
      <c r="F3715" t="str">
        <f t="shared" ref="F3715:F3778" si="58">CONCATENATE(A3715,B3715,C3715,D3715,E3715)</f>
        <v>Average Per Ton1-in-2August Typical Event Day50% Cycling21</v>
      </c>
      <c r="G3715">
        <v>0.53355620000000004</v>
      </c>
      <c r="H3715">
        <v>0.50871359999999999</v>
      </c>
      <c r="I3715">
        <v>72.472700000000003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12598</v>
      </c>
      <c r="P3715" t="s">
        <v>58</v>
      </c>
      <c r="Q3715" t="s">
        <v>60</v>
      </c>
      <c r="R3715" t="s">
        <v>66</v>
      </c>
    </row>
    <row r="3716" spans="1:18" x14ac:dyDescent="0.25">
      <c r="A3716" t="s">
        <v>28</v>
      </c>
      <c r="B3716" t="s">
        <v>36</v>
      </c>
      <c r="C3716" t="s">
        <v>37</v>
      </c>
      <c r="D3716" t="s">
        <v>31</v>
      </c>
      <c r="E3716" s="1">
        <v>21</v>
      </c>
      <c r="F3716" t="str">
        <f t="shared" si="58"/>
        <v>Average Per Premise1-in-2August Typical Event Day50% Cycling21</v>
      </c>
      <c r="G3716">
        <v>2.1831420000000001</v>
      </c>
      <c r="H3716">
        <v>2.0814940000000002</v>
      </c>
      <c r="I3716">
        <v>72.472700000000003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12598</v>
      </c>
      <c r="P3716" t="s">
        <v>58</v>
      </c>
      <c r="Q3716" t="s">
        <v>60</v>
      </c>
      <c r="R3716" t="s">
        <v>66</v>
      </c>
    </row>
    <row r="3717" spans="1:18" x14ac:dyDescent="0.25">
      <c r="A3717" t="s">
        <v>29</v>
      </c>
      <c r="B3717" t="s">
        <v>36</v>
      </c>
      <c r="C3717" t="s">
        <v>37</v>
      </c>
      <c r="D3717" t="s">
        <v>31</v>
      </c>
      <c r="E3717" s="1">
        <v>21</v>
      </c>
      <c r="F3717" t="str">
        <f t="shared" si="58"/>
        <v>Average Per Device1-in-2August Typical Event Day50% Cycling21</v>
      </c>
      <c r="G3717">
        <v>1.8707130000000001</v>
      </c>
      <c r="H3717">
        <v>1.783612</v>
      </c>
      <c r="I3717">
        <v>72.472700000000003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12598</v>
      </c>
      <c r="P3717" t="s">
        <v>58</v>
      </c>
      <c r="Q3717" t="s">
        <v>60</v>
      </c>
      <c r="R3717" t="s">
        <v>66</v>
      </c>
    </row>
    <row r="3718" spans="1:18" x14ac:dyDescent="0.25">
      <c r="A3718" t="s">
        <v>43</v>
      </c>
      <c r="B3718" t="s">
        <v>36</v>
      </c>
      <c r="C3718" t="s">
        <v>37</v>
      </c>
      <c r="D3718" t="s">
        <v>31</v>
      </c>
      <c r="E3718" s="1">
        <v>21</v>
      </c>
      <c r="F3718" t="str">
        <f t="shared" si="58"/>
        <v>Aggregate1-in-2August Typical Event Day50% Cycling21</v>
      </c>
      <c r="G3718">
        <v>27.503219999999999</v>
      </c>
      <c r="H3718">
        <v>26.222660000000001</v>
      </c>
      <c r="I3718">
        <v>72.472700000000003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12598</v>
      </c>
      <c r="P3718" t="s">
        <v>58</v>
      </c>
      <c r="Q3718" t="s">
        <v>60</v>
      </c>
      <c r="R3718" t="s">
        <v>66</v>
      </c>
    </row>
    <row r="3719" spans="1:18" x14ac:dyDescent="0.25">
      <c r="A3719" t="s">
        <v>30</v>
      </c>
      <c r="B3719" t="s">
        <v>36</v>
      </c>
      <c r="C3719" t="s">
        <v>37</v>
      </c>
      <c r="D3719" t="s">
        <v>26</v>
      </c>
      <c r="E3719" s="1">
        <v>21</v>
      </c>
      <c r="F3719" t="str">
        <f t="shared" si="58"/>
        <v>Average Per Ton1-in-2August Typical Event DayAll21</v>
      </c>
      <c r="G3719">
        <v>0.47244849999999999</v>
      </c>
      <c r="H3719">
        <v>0.44168570000000001</v>
      </c>
      <c r="I3719">
        <v>72.487300000000005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21671</v>
      </c>
      <c r="P3719" t="s">
        <v>58</v>
      </c>
      <c r="Q3719" t="s">
        <v>60</v>
      </c>
    </row>
    <row r="3720" spans="1:18" x14ac:dyDescent="0.25">
      <c r="A3720" t="s">
        <v>28</v>
      </c>
      <c r="B3720" t="s">
        <v>36</v>
      </c>
      <c r="C3720" t="s">
        <v>37</v>
      </c>
      <c r="D3720" t="s">
        <v>26</v>
      </c>
      <c r="E3720" s="1">
        <v>21</v>
      </c>
      <c r="F3720" t="str">
        <f t="shared" si="58"/>
        <v>Average Per Premise1-in-2August Typical Event DayAll21</v>
      </c>
      <c r="G3720">
        <v>2.0119729999999998</v>
      </c>
      <c r="H3720">
        <v>1.8809659999999999</v>
      </c>
      <c r="I3720">
        <v>72.487300000000005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21671</v>
      </c>
      <c r="P3720" t="s">
        <v>58</v>
      </c>
      <c r="Q3720" t="s">
        <v>60</v>
      </c>
    </row>
    <row r="3721" spans="1:18" x14ac:dyDescent="0.25">
      <c r="A3721" t="s">
        <v>29</v>
      </c>
      <c r="B3721" t="s">
        <v>36</v>
      </c>
      <c r="C3721" t="s">
        <v>37</v>
      </c>
      <c r="D3721" t="s">
        <v>26</v>
      </c>
      <c r="E3721" s="1">
        <v>21</v>
      </c>
      <c r="F3721" t="str">
        <f t="shared" si="58"/>
        <v>Average Per Device1-in-2August Typical Event DayAll21</v>
      </c>
      <c r="G3721">
        <v>1.6826749999999999</v>
      </c>
      <c r="H3721">
        <v>1.57311</v>
      </c>
      <c r="I3721">
        <v>72.487300000000005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21671</v>
      </c>
      <c r="P3721" t="s">
        <v>58</v>
      </c>
      <c r="Q3721" t="s">
        <v>60</v>
      </c>
    </row>
    <row r="3722" spans="1:18" x14ac:dyDescent="0.25">
      <c r="A3722" t="s">
        <v>43</v>
      </c>
      <c r="B3722" t="s">
        <v>36</v>
      </c>
      <c r="C3722" t="s">
        <v>37</v>
      </c>
      <c r="D3722" t="s">
        <v>26</v>
      </c>
      <c r="E3722" s="1">
        <v>21</v>
      </c>
      <c r="F3722" t="str">
        <f t="shared" si="58"/>
        <v>Aggregate1-in-2August Typical Event DayAll21</v>
      </c>
      <c r="G3722">
        <v>43.601469999999999</v>
      </c>
      <c r="H3722">
        <v>40.762419999999999</v>
      </c>
      <c r="I3722">
        <v>72.487300000000005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21671</v>
      </c>
      <c r="P3722" t="s">
        <v>58</v>
      </c>
      <c r="Q3722" t="s">
        <v>60</v>
      </c>
    </row>
    <row r="3723" spans="1:18" x14ac:dyDescent="0.25">
      <c r="A3723" t="s">
        <v>30</v>
      </c>
      <c r="B3723" t="s">
        <v>36</v>
      </c>
      <c r="C3723" t="s">
        <v>48</v>
      </c>
      <c r="D3723" t="s">
        <v>57</v>
      </c>
      <c r="E3723" s="1">
        <v>21</v>
      </c>
      <c r="F3723" t="str">
        <f t="shared" si="58"/>
        <v>Average Per Ton1-in-2July Monthly System Peak Day100% Cycling21</v>
      </c>
      <c r="G3723">
        <v>0.38315009999999999</v>
      </c>
      <c r="H3723">
        <v>0.34461629999999999</v>
      </c>
      <c r="I3723">
        <v>72.138000000000005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9073</v>
      </c>
      <c r="P3723" t="s">
        <v>58</v>
      </c>
      <c r="Q3723" t="s">
        <v>60</v>
      </c>
      <c r="R3723" t="s">
        <v>67</v>
      </c>
    </row>
    <row r="3724" spans="1:18" x14ac:dyDescent="0.25">
      <c r="A3724" t="s">
        <v>28</v>
      </c>
      <c r="B3724" t="s">
        <v>36</v>
      </c>
      <c r="C3724" t="s">
        <v>48</v>
      </c>
      <c r="D3724" t="s">
        <v>57</v>
      </c>
      <c r="E3724" s="1">
        <v>21</v>
      </c>
      <c r="F3724" t="str">
        <f t="shared" si="58"/>
        <v>Average Per Premise1-in-2July Monthly System Peak Day100% Cycling21</v>
      </c>
      <c r="G3724">
        <v>1.7204930000000001</v>
      </c>
      <c r="H3724">
        <v>1.547461</v>
      </c>
      <c r="I3724">
        <v>72.138000000000005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9073</v>
      </c>
      <c r="P3724" t="s">
        <v>58</v>
      </c>
      <c r="Q3724" t="s">
        <v>60</v>
      </c>
      <c r="R3724" t="s">
        <v>67</v>
      </c>
    </row>
    <row r="3725" spans="1:18" x14ac:dyDescent="0.25">
      <c r="A3725" t="s">
        <v>29</v>
      </c>
      <c r="B3725" t="s">
        <v>36</v>
      </c>
      <c r="C3725" t="s">
        <v>48</v>
      </c>
      <c r="D3725" t="s">
        <v>57</v>
      </c>
      <c r="E3725" s="1">
        <v>21</v>
      </c>
      <c r="F3725" t="str">
        <f t="shared" si="58"/>
        <v>Average Per Device1-in-2July Monthly System Peak Day100% Cycling21</v>
      </c>
      <c r="G3725">
        <v>1.3925099999999999</v>
      </c>
      <c r="H3725">
        <v>1.252464</v>
      </c>
      <c r="I3725">
        <v>72.138000000000005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9073</v>
      </c>
      <c r="P3725" t="s">
        <v>58</v>
      </c>
      <c r="Q3725" t="s">
        <v>60</v>
      </c>
      <c r="R3725" t="s">
        <v>67</v>
      </c>
    </row>
    <row r="3726" spans="1:18" x14ac:dyDescent="0.25">
      <c r="A3726" t="s">
        <v>43</v>
      </c>
      <c r="B3726" t="s">
        <v>36</v>
      </c>
      <c r="C3726" t="s">
        <v>48</v>
      </c>
      <c r="D3726" t="s">
        <v>57</v>
      </c>
      <c r="E3726" s="1">
        <v>21</v>
      </c>
      <c r="F3726" t="str">
        <f t="shared" si="58"/>
        <v>Aggregate1-in-2July Monthly System Peak Day100% Cycling21</v>
      </c>
      <c r="G3726">
        <v>15.61003</v>
      </c>
      <c r="H3726">
        <v>14.04012</v>
      </c>
      <c r="I3726">
        <v>72.138000000000005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9073</v>
      </c>
      <c r="P3726" t="s">
        <v>58</v>
      </c>
      <c r="Q3726" t="s">
        <v>60</v>
      </c>
      <c r="R3726" t="s">
        <v>67</v>
      </c>
    </row>
    <row r="3727" spans="1:18" x14ac:dyDescent="0.25">
      <c r="A3727" t="s">
        <v>30</v>
      </c>
      <c r="B3727" t="s">
        <v>36</v>
      </c>
      <c r="C3727" t="s">
        <v>48</v>
      </c>
      <c r="D3727" t="s">
        <v>31</v>
      </c>
      <c r="E3727" s="1">
        <v>21</v>
      </c>
      <c r="F3727" t="str">
        <f t="shared" si="58"/>
        <v>Average Per Ton1-in-2July Monthly System Peak Day50% Cycling21</v>
      </c>
      <c r="G3727">
        <v>0.53157390000000004</v>
      </c>
      <c r="H3727">
        <v>0.50682360000000004</v>
      </c>
      <c r="I3727">
        <v>72.193600000000004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12598</v>
      </c>
      <c r="P3727" t="s">
        <v>58</v>
      </c>
      <c r="Q3727" t="s">
        <v>60</v>
      </c>
      <c r="R3727" t="s">
        <v>67</v>
      </c>
    </row>
    <row r="3728" spans="1:18" x14ac:dyDescent="0.25">
      <c r="A3728" t="s">
        <v>28</v>
      </c>
      <c r="B3728" t="s">
        <v>36</v>
      </c>
      <c r="C3728" t="s">
        <v>48</v>
      </c>
      <c r="D3728" t="s">
        <v>31</v>
      </c>
      <c r="E3728" s="1">
        <v>21</v>
      </c>
      <c r="F3728" t="str">
        <f t="shared" si="58"/>
        <v>Average Per Premise1-in-2July Monthly System Peak Day50% Cycling21</v>
      </c>
      <c r="G3728">
        <v>2.1750310000000002</v>
      </c>
      <c r="H3728">
        <v>2.0737610000000002</v>
      </c>
      <c r="I3728">
        <v>72.193600000000004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12598</v>
      </c>
      <c r="P3728" t="s">
        <v>58</v>
      </c>
      <c r="Q3728" t="s">
        <v>60</v>
      </c>
      <c r="R3728" t="s">
        <v>67</v>
      </c>
    </row>
    <row r="3729" spans="1:18" x14ac:dyDescent="0.25">
      <c r="A3729" t="s">
        <v>29</v>
      </c>
      <c r="B3729" t="s">
        <v>36</v>
      </c>
      <c r="C3729" t="s">
        <v>48</v>
      </c>
      <c r="D3729" t="s">
        <v>31</v>
      </c>
      <c r="E3729" s="1">
        <v>21</v>
      </c>
      <c r="F3729" t="str">
        <f t="shared" si="58"/>
        <v>Average Per Device1-in-2July Monthly System Peak Day50% Cycling21</v>
      </c>
      <c r="G3729">
        <v>1.8637630000000001</v>
      </c>
      <c r="H3729">
        <v>1.776985</v>
      </c>
      <c r="I3729">
        <v>72.193600000000004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12598</v>
      </c>
      <c r="P3729" t="s">
        <v>58</v>
      </c>
      <c r="Q3729" t="s">
        <v>60</v>
      </c>
      <c r="R3729" t="s">
        <v>67</v>
      </c>
    </row>
    <row r="3730" spans="1:18" x14ac:dyDescent="0.25">
      <c r="A3730" t="s">
        <v>43</v>
      </c>
      <c r="B3730" t="s">
        <v>36</v>
      </c>
      <c r="C3730" t="s">
        <v>48</v>
      </c>
      <c r="D3730" t="s">
        <v>31</v>
      </c>
      <c r="E3730" s="1">
        <v>21</v>
      </c>
      <c r="F3730" t="str">
        <f t="shared" si="58"/>
        <v>Aggregate1-in-2July Monthly System Peak Day50% Cycling21</v>
      </c>
      <c r="G3730">
        <v>27.401039999999998</v>
      </c>
      <c r="H3730">
        <v>26.125240000000002</v>
      </c>
      <c r="I3730">
        <v>72.193600000000004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12598</v>
      </c>
      <c r="P3730" t="s">
        <v>58</v>
      </c>
      <c r="Q3730" t="s">
        <v>60</v>
      </c>
      <c r="R3730" t="s">
        <v>67</v>
      </c>
    </row>
    <row r="3731" spans="1:18" x14ac:dyDescent="0.25">
      <c r="A3731" t="s">
        <v>30</v>
      </c>
      <c r="B3731" t="s">
        <v>36</v>
      </c>
      <c r="C3731" t="s">
        <v>48</v>
      </c>
      <c r="D3731" t="s">
        <v>26</v>
      </c>
      <c r="E3731" s="1">
        <v>21</v>
      </c>
      <c r="F3731" t="str">
        <f t="shared" si="58"/>
        <v>Average Per Ton1-in-2July Monthly System Peak DayAll21</v>
      </c>
      <c r="G3731">
        <v>0.46942879999999998</v>
      </c>
      <c r="H3731">
        <v>0.4389074</v>
      </c>
      <c r="I3731">
        <v>72.170299999999997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21671</v>
      </c>
      <c r="P3731" t="s">
        <v>58</v>
      </c>
      <c r="Q3731" t="s">
        <v>60</v>
      </c>
    </row>
    <row r="3732" spans="1:18" x14ac:dyDescent="0.25">
      <c r="A3732" t="s">
        <v>28</v>
      </c>
      <c r="B3732" t="s">
        <v>36</v>
      </c>
      <c r="C3732" t="s">
        <v>48</v>
      </c>
      <c r="D3732" t="s">
        <v>26</v>
      </c>
      <c r="E3732" s="1">
        <v>21</v>
      </c>
      <c r="F3732" t="str">
        <f t="shared" si="58"/>
        <v>Average Per Premise1-in-2July Monthly System Peak DayAll21</v>
      </c>
      <c r="G3732">
        <v>1.9991129999999999</v>
      </c>
      <c r="H3732">
        <v>1.869135</v>
      </c>
      <c r="I3732">
        <v>72.170299999999997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21671</v>
      </c>
      <c r="P3732" t="s">
        <v>58</v>
      </c>
      <c r="Q3732" t="s">
        <v>60</v>
      </c>
    </row>
    <row r="3733" spans="1:18" x14ac:dyDescent="0.25">
      <c r="A3733" t="s">
        <v>29</v>
      </c>
      <c r="B3733" t="s">
        <v>36</v>
      </c>
      <c r="C3733" t="s">
        <v>48</v>
      </c>
      <c r="D3733" t="s">
        <v>26</v>
      </c>
      <c r="E3733" s="1">
        <v>21</v>
      </c>
      <c r="F3733" t="str">
        <f t="shared" si="58"/>
        <v>Average Per Device1-in-2July Monthly System Peak DayAll21</v>
      </c>
      <c r="G3733">
        <v>1.6719200000000001</v>
      </c>
      <c r="H3733">
        <v>1.563215</v>
      </c>
      <c r="I3733">
        <v>72.170299999999997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21671</v>
      </c>
      <c r="P3733" t="s">
        <v>58</v>
      </c>
      <c r="Q3733" t="s">
        <v>60</v>
      </c>
    </row>
    <row r="3734" spans="1:18" x14ac:dyDescent="0.25">
      <c r="A3734" t="s">
        <v>43</v>
      </c>
      <c r="B3734" t="s">
        <v>36</v>
      </c>
      <c r="C3734" t="s">
        <v>48</v>
      </c>
      <c r="D3734" t="s">
        <v>26</v>
      </c>
      <c r="E3734" s="1">
        <v>21</v>
      </c>
      <c r="F3734" t="str">
        <f t="shared" si="58"/>
        <v>Aggregate1-in-2July Monthly System Peak DayAll21</v>
      </c>
      <c r="G3734">
        <v>43.322789999999998</v>
      </c>
      <c r="H3734">
        <v>40.506019999999999</v>
      </c>
      <c r="I3734">
        <v>72.170299999999997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21671</v>
      </c>
      <c r="P3734" t="s">
        <v>58</v>
      </c>
      <c r="Q3734" t="s">
        <v>60</v>
      </c>
    </row>
    <row r="3735" spans="1:18" x14ac:dyDescent="0.25">
      <c r="A3735" t="s">
        <v>30</v>
      </c>
      <c r="B3735" t="s">
        <v>36</v>
      </c>
      <c r="C3735" t="s">
        <v>49</v>
      </c>
      <c r="D3735" t="s">
        <v>57</v>
      </c>
      <c r="E3735" s="1">
        <v>21</v>
      </c>
      <c r="F3735" t="str">
        <f t="shared" si="58"/>
        <v>Average Per Ton1-in-2June Monthly System Peak Day100% Cycling21</v>
      </c>
      <c r="G3735">
        <v>0.30592360000000002</v>
      </c>
      <c r="H3735">
        <v>0.27515659999999997</v>
      </c>
      <c r="I3735">
        <v>67.176000000000002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9073</v>
      </c>
      <c r="P3735" t="s">
        <v>58</v>
      </c>
      <c r="Q3735" t="s">
        <v>60</v>
      </c>
      <c r="R3735" t="s">
        <v>68</v>
      </c>
    </row>
    <row r="3736" spans="1:18" x14ac:dyDescent="0.25">
      <c r="A3736" t="s">
        <v>28</v>
      </c>
      <c r="B3736" t="s">
        <v>36</v>
      </c>
      <c r="C3736" t="s">
        <v>49</v>
      </c>
      <c r="D3736" t="s">
        <v>57</v>
      </c>
      <c r="E3736" s="1">
        <v>21</v>
      </c>
      <c r="F3736" t="str">
        <f t="shared" si="58"/>
        <v>Average Per Premise1-in-2June Monthly System Peak Day100% Cycling21</v>
      </c>
      <c r="G3736">
        <v>1.3737159999999999</v>
      </c>
      <c r="H3736">
        <v>1.23556</v>
      </c>
      <c r="I3736">
        <v>67.176000000000002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9073</v>
      </c>
      <c r="P3736" t="s">
        <v>58</v>
      </c>
      <c r="Q3736" t="s">
        <v>60</v>
      </c>
      <c r="R3736" t="s">
        <v>68</v>
      </c>
    </row>
    <row r="3737" spans="1:18" x14ac:dyDescent="0.25">
      <c r="A3737" t="s">
        <v>29</v>
      </c>
      <c r="B3737" t="s">
        <v>36</v>
      </c>
      <c r="C3737" t="s">
        <v>49</v>
      </c>
      <c r="D3737" t="s">
        <v>57</v>
      </c>
      <c r="E3737" s="1">
        <v>21</v>
      </c>
      <c r="F3737" t="str">
        <f t="shared" si="58"/>
        <v>Average Per Device1-in-2June Monthly System Peak Day100% Cycling21</v>
      </c>
      <c r="G3737">
        <v>1.1118399999999999</v>
      </c>
      <c r="H3737">
        <v>1.000021</v>
      </c>
      <c r="I3737">
        <v>67.176000000000002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9073</v>
      </c>
      <c r="P3737" t="s">
        <v>58</v>
      </c>
      <c r="Q3737" t="s">
        <v>60</v>
      </c>
      <c r="R3737" t="s">
        <v>68</v>
      </c>
    </row>
    <row r="3738" spans="1:18" x14ac:dyDescent="0.25">
      <c r="A3738" t="s">
        <v>43</v>
      </c>
      <c r="B3738" t="s">
        <v>36</v>
      </c>
      <c r="C3738" t="s">
        <v>49</v>
      </c>
      <c r="D3738" t="s">
        <v>57</v>
      </c>
      <c r="E3738" s="1">
        <v>21</v>
      </c>
      <c r="F3738" t="str">
        <f t="shared" si="58"/>
        <v>Aggregate1-in-2June Monthly System Peak Day100% Cycling21</v>
      </c>
      <c r="G3738">
        <v>12.46372</v>
      </c>
      <c r="H3738">
        <v>11.210240000000001</v>
      </c>
      <c r="I3738">
        <v>67.176000000000002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9073</v>
      </c>
      <c r="P3738" t="s">
        <v>58</v>
      </c>
      <c r="Q3738" t="s">
        <v>60</v>
      </c>
      <c r="R3738" t="s">
        <v>68</v>
      </c>
    </row>
    <row r="3739" spans="1:18" x14ac:dyDescent="0.25">
      <c r="A3739" t="s">
        <v>30</v>
      </c>
      <c r="B3739" t="s">
        <v>36</v>
      </c>
      <c r="C3739" t="s">
        <v>49</v>
      </c>
      <c r="D3739" t="s">
        <v>31</v>
      </c>
      <c r="E3739" s="1">
        <v>21</v>
      </c>
      <c r="F3739" t="str">
        <f t="shared" si="58"/>
        <v>Average Per Ton1-in-2June Monthly System Peak Day50% Cycling21</v>
      </c>
      <c r="G3739">
        <v>0.47160429999999998</v>
      </c>
      <c r="H3739">
        <v>0.4496462</v>
      </c>
      <c r="I3739">
        <v>67.088700000000003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12598</v>
      </c>
      <c r="P3739" t="s">
        <v>58</v>
      </c>
      <c r="Q3739" t="s">
        <v>60</v>
      </c>
      <c r="R3739" t="s">
        <v>68</v>
      </c>
    </row>
    <row r="3740" spans="1:18" x14ac:dyDescent="0.25">
      <c r="A3740" t="s">
        <v>28</v>
      </c>
      <c r="B3740" t="s">
        <v>36</v>
      </c>
      <c r="C3740" t="s">
        <v>49</v>
      </c>
      <c r="D3740" t="s">
        <v>31</v>
      </c>
      <c r="E3740" s="1">
        <v>21</v>
      </c>
      <c r="F3740" t="str">
        <f t="shared" si="58"/>
        <v>Average Per Premise1-in-2June Monthly System Peak Day50% Cycling21</v>
      </c>
      <c r="G3740">
        <v>1.929654</v>
      </c>
      <c r="H3740">
        <v>1.839809</v>
      </c>
      <c r="I3740">
        <v>67.088700000000003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12598</v>
      </c>
      <c r="P3740" t="s">
        <v>58</v>
      </c>
      <c r="Q3740" t="s">
        <v>60</v>
      </c>
      <c r="R3740" t="s">
        <v>68</v>
      </c>
    </row>
    <row r="3741" spans="1:18" x14ac:dyDescent="0.25">
      <c r="A3741" t="s">
        <v>29</v>
      </c>
      <c r="B3741" t="s">
        <v>36</v>
      </c>
      <c r="C3741" t="s">
        <v>49</v>
      </c>
      <c r="D3741" t="s">
        <v>31</v>
      </c>
      <c r="E3741" s="1">
        <v>21</v>
      </c>
      <c r="F3741" t="str">
        <f t="shared" si="58"/>
        <v>Average Per Device1-in-2June Monthly System Peak Day50% Cycling21</v>
      </c>
      <c r="G3741">
        <v>1.653502</v>
      </c>
      <c r="H3741">
        <v>1.576514</v>
      </c>
      <c r="I3741">
        <v>67.088700000000003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12598</v>
      </c>
      <c r="P3741" t="s">
        <v>58</v>
      </c>
      <c r="Q3741" t="s">
        <v>60</v>
      </c>
      <c r="R3741" t="s">
        <v>68</v>
      </c>
    </row>
    <row r="3742" spans="1:18" x14ac:dyDescent="0.25">
      <c r="A3742" t="s">
        <v>43</v>
      </c>
      <c r="B3742" t="s">
        <v>36</v>
      </c>
      <c r="C3742" t="s">
        <v>49</v>
      </c>
      <c r="D3742" t="s">
        <v>31</v>
      </c>
      <c r="E3742" s="1">
        <v>21</v>
      </c>
      <c r="F3742" t="str">
        <f t="shared" si="58"/>
        <v>Aggregate1-in-2June Monthly System Peak Day50% Cycling21</v>
      </c>
      <c r="G3742">
        <v>24.30979</v>
      </c>
      <c r="H3742">
        <v>23.177910000000001</v>
      </c>
      <c r="I3742">
        <v>67.088700000000003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12598</v>
      </c>
      <c r="P3742" t="s">
        <v>58</v>
      </c>
      <c r="Q3742" t="s">
        <v>60</v>
      </c>
      <c r="R3742" t="s">
        <v>68</v>
      </c>
    </row>
    <row r="3743" spans="1:18" x14ac:dyDescent="0.25">
      <c r="A3743" t="s">
        <v>30</v>
      </c>
      <c r="B3743" t="s">
        <v>36</v>
      </c>
      <c r="C3743" t="s">
        <v>49</v>
      </c>
      <c r="D3743" t="s">
        <v>26</v>
      </c>
      <c r="E3743" s="1">
        <v>21</v>
      </c>
      <c r="F3743" t="str">
        <f t="shared" si="58"/>
        <v>Average Per Ton1-in-2June Monthly System Peak DayAll21</v>
      </c>
      <c r="G3743">
        <v>0.40223370000000003</v>
      </c>
      <c r="H3743">
        <v>0.37658740000000002</v>
      </c>
      <c r="I3743">
        <v>67.125200000000007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21671</v>
      </c>
      <c r="P3743" t="s">
        <v>58</v>
      </c>
      <c r="Q3743" t="s">
        <v>60</v>
      </c>
    </row>
    <row r="3744" spans="1:18" x14ac:dyDescent="0.25">
      <c r="A3744" t="s">
        <v>28</v>
      </c>
      <c r="B3744" t="s">
        <v>36</v>
      </c>
      <c r="C3744" t="s">
        <v>49</v>
      </c>
      <c r="D3744" t="s">
        <v>26</v>
      </c>
      <c r="E3744" s="1">
        <v>21</v>
      </c>
      <c r="F3744" t="str">
        <f t="shared" si="58"/>
        <v>Average Per Premise1-in-2June Monthly System Peak DayAll21</v>
      </c>
      <c r="G3744">
        <v>1.7129559999999999</v>
      </c>
      <c r="H3744">
        <v>1.6037380000000001</v>
      </c>
      <c r="I3744">
        <v>67.125200000000007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21671</v>
      </c>
      <c r="P3744" t="s">
        <v>58</v>
      </c>
      <c r="Q3744" t="s">
        <v>60</v>
      </c>
    </row>
    <row r="3745" spans="1:18" x14ac:dyDescent="0.25">
      <c r="A3745" t="s">
        <v>29</v>
      </c>
      <c r="B3745" t="s">
        <v>36</v>
      </c>
      <c r="C3745" t="s">
        <v>49</v>
      </c>
      <c r="D3745" t="s">
        <v>26</v>
      </c>
      <c r="E3745" s="1">
        <v>21</v>
      </c>
      <c r="F3745" t="str">
        <f t="shared" si="58"/>
        <v>Average Per Device1-in-2June Monthly System Peak DayAll21</v>
      </c>
      <c r="G3745">
        <v>1.4325969999999999</v>
      </c>
      <c r="H3745">
        <v>1.3412550000000001</v>
      </c>
      <c r="I3745">
        <v>67.125200000000007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21671</v>
      </c>
      <c r="P3745" t="s">
        <v>58</v>
      </c>
      <c r="Q3745" t="s">
        <v>60</v>
      </c>
    </row>
    <row r="3746" spans="1:18" x14ac:dyDescent="0.25">
      <c r="A3746" t="s">
        <v>43</v>
      </c>
      <c r="B3746" t="s">
        <v>36</v>
      </c>
      <c r="C3746" t="s">
        <v>49</v>
      </c>
      <c r="D3746" t="s">
        <v>26</v>
      </c>
      <c r="E3746" s="1">
        <v>21</v>
      </c>
      <c r="F3746" t="str">
        <f t="shared" si="58"/>
        <v>Aggregate1-in-2June Monthly System Peak DayAll21</v>
      </c>
      <c r="G3746">
        <v>37.121470000000002</v>
      </c>
      <c r="H3746">
        <v>34.75461</v>
      </c>
      <c r="I3746">
        <v>67.125200000000007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21671</v>
      </c>
      <c r="P3746" t="s">
        <v>58</v>
      </c>
      <c r="Q3746" t="s">
        <v>60</v>
      </c>
    </row>
    <row r="3747" spans="1:18" x14ac:dyDescent="0.25">
      <c r="A3747" t="s">
        <v>30</v>
      </c>
      <c r="B3747" t="s">
        <v>36</v>
      </c>
      <c r="C3747" t="s">
        <v>50</v>
      </c>
      <c r="D3747" t="s">
        <v>57</v>
      </c>
      <c r="E3747" s="1">
        <v>21</v>
      </c>
      <c r="F3747" t="str">
        <f t="shared" si="58"/>
        <v>Average Per Ton1-in-2May Monthly System Peak Day100% Cycling21</v>
      </c>
      <c r="G3747">
        <v>0.3069847</v>
      </c>
      <c r="H3747">
        <v>0.276111</v>
      </c>
      <c r="I3747">
        <v>66.2834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9073</v>
      </c>
      <c r="P3747" t="s">
        <v>58</v>
      </c>
      <c r="Q3747" t="s">
        <v>60</v>
      </c>
      <c r="R3747" t="s">
        <v>69</v>
      </c>
    </row>
    <row r="3748" spans="1:18" x14ac:dyDescent="0.25">
      <c r="A3748" t="s">
        <v>28</v>
      </c>
      <c r="B3748" t="s">
        <v>36</v>
      </c>
      <c r="C3748" t="s">
        <v>50</v>
      </c>
      <c r="D3748" t="s">
        <v>57</v>
      </c>
      <c r="E3748" s="1">
        <v>21</v>
      </c>
      <c r="F3748" t="str">
        <f t="shared" si="58"/>
        <v>Average Per Premise1-in-2May Monthly System Peak Day100% Cycling21</v>
      </c>
      <c r="G3748">
        <v>1.3784810000000001</v>
      </c>
      <c r="H3748">
        <v>1.239846</v>
      </c>
      <c r="I3748">
        <v>66.2834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9073</v>
      </c>
      <c r="P3748" t="s">
        <v>58</v>
      </c>
      <c r="Q3748" t="s">
        <v>60</v>
      </c>
      <c r="R3748" t="s">
        <v>69</v>
      </c>
    </row>
    <row r="3749" spans="1:18" x14ac:dyDescent="0.25">
      <c r="A3749" t="s">
        <v>29</v>
      </c>
      <c r="B3749" t="s">
        <v>36</v>
      </c>
      <c r="C3749" t="s">
        <v>50</v>
      </c>
      <c r="D3749" t="s">
        <v>57</v>
      </c>
      <c r="E3749" s="1">
        <v>21</v>
      </c>
      <c r="F3749" t="str">
        <f t="shared" si="58"/>
        <v>Average Per Device1-in-2May Monthly System Peak Day100% Cycling21</v>
      </c>
      <c r="G3749">
        <v>1.115696</v>
      </c>
      <c r="H3749">
        <v>1.00349</v>
      </c>
      <c r="I3749">
        <v>66.2834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9073</v>
      </c>
      <c r="P3749" t="s">
        <v>58</v>
      </c>
      <c r="Q3749" t="s">
        <v>60</v>
      </c>
      <c r="R3749" t="s">
        <v>69</v>
      </c>
    </row>
    <row r="3750" spans="1:18" x14ac:dyDescent="0.25">
      <c r="A3750" t="s">
        <v>43</v>
      </c>
      <c r="B3750" t="s">
        <v>36</v>
      </c>
      <c r="C3750" t="s">
        <v>50</v>
      </c>
      <c r="D3750" t="s">
        <v>57</v>
      </c>
      <c r="E3750" s="1">
        <v>21</v>
      </c>
      <c r="F3750" t="str">
        <f t="shared" si="58"/>
        <v>Aggregate1-in-2May Monthly System Peak Day100% Cycling21</v>
      </c>
      <c r="G3750">
        <v>12.506959999999999</v>
      </c>
      <c r="H3750">
        <v>11.24912</v>
      </c>
      <c r="I3750">
        <v>66.2834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9073</v>
      </c>
      <c r="P3750" t="s">
        <v>58</v>
      </c>
      <c r="Q3750" t="s">
        <v>60</v>
      </c>
      <c r="R3750" t="s">
        <v>69</v>
      </c>
    </row>
    <row r="3751" spans="1:18" x14ac:dyDescent="0.25">
      <c r="A3751" t="s">
        <v>30</v>
      </c>
      <c r="B3751" t="s">
        <v>36</v>
      </c>
      <c r="C3751" t="s">
        <v>50</v>
      </c>
      <c r="D3751" t="s">
        <v>31</v>
      </c>
      <c r="E3751" s="1">
        <v>21</v>
      </c>
      <c r="F3751" t="str">
        <f t="shared" si="58"/>
        <v>Average Per Ton1-in-2May Monthly System Peak Day50% Cycling21</v>
      </c>
      <c r="G3751">
        <v>0.4742941</v>
      </c>
      <c r="H3751">
        <v>0.45221070000000002</v>
      </c>
      <c r="I3751">
        <v>66.142799999999994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12598</v>
      </c>
      <c r="P3751" t="s">
        <v>58</v>
      </c>
      <c r="Q3751" t="s">
        <v>60</v>
      </c>
      <c r="R3751" t="s">
        <v>69</v>
      </c>
    </row>
    <row r="3752" spans="1:18" x14ac:dyDescent="0.25">
      <c r="A3752" t="s">
        <v>28</v>
      </c>
      <c r="B3752" t="s">
        <v>36</v>
      </c>
      <c r="C3752" t="s">
        <v>50</v>
      </c>
      <c r="D3752" t="s">
        <v>31</v>
      </c>
      <c r="E3752" s="1">
        <v>21</v>
      </c>
      <c r="F3752" t="str">
        <f t="shared" si="58"/>
        <v>Average Per Premise1-in-2May Monthly System Peak Day50% Cycling21</v>
      </c>
      <c r="G3752">
        <v>1.9406600000000001</v>
      </c>
      <c r="H3752">
        <v>1.8503019999999999</v>
      </c>
      <c r="I3752">
        <v>66.142799999999994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12598</v>
      </c>
      <c r="P3752" t="s">
        <v>58</v>
      </c>
      <c r="Q3752" t="s">
        <v>60</v>
      </c>
      <c r="R3752" t="s">
        <v>69</v>
      </c>
    </row>
    <row r="3753" spans="1:18" x14ac:dyDescent="0.25">
      <c r="A3753" t="s">
        <v>29</v>
      </c>
      <c r="B3753" t="s">
        <v>36</v>
      </c>
      <c r="C3753" t="s">
        <v>50</v>
      </c>
      <c r="D3753" t="s">
        <v>31</v>
      </c>
      <c r="E3753" s="1">
        <v>21</v>
      </c>
      <c r="F3753" t="str">
        <f t="shared" si="58"/>
        <v>Average Per Device1-in-2May Monthly System Peak Day50% Cycling21</v>
      </c>
      <c r="G3753">
        <v>1.662933</v>
      </c>
      <c r="H3753">
        <v>1.5855060000000001</v>
      </c>
      <c r="I3753">
        <v>66.142799999999994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12598</v>
      </c>
      <c r="P3753" t="s">
        <v>58</v>
      </c>
      <c r="Q3753" t="s">
        <v>60</v>
      </c>
      <c r="R3753" t="s">
        <v>69</v>
      </c>
    </row>
    <row r="3754" spans="1:18" x14ac:dyDescent="0.25">
      <c r="A3754" t="s">
        <v>43</v>
      </c>
      <c r="B3754" t="s">
        <v>36</v>
      </c>
      <c r="C3754" t="s">
        <v>50</v>
      </c>
      <c r="D3754" t="s">
        <v>31</v>
      </c>
      <c r="E3754" s="1">
        <v>21</v>
      </c>
      <c r="F3754" t="str">
        <f t="shared" si="58"/>
        <v>Aggregate1-in-2May Monthly System Peak Day50% Cycling21</v>
      </c>
      <c r="G3754">
        <v>24.448440000000002</v>
      </c>
      <c r="H3754">
        <v>23.310110000000002</v>
      </c>
      <c r="I3754">
        <v>66.142799999999994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12598</v>
      </c>
      <c r="P3754" t="s">
        <v>58</v>
      </c>
      <c r="Q3754" t="s">
        <v>60</v>
      </c>
      <c r="R3754" t="s">
        <v>69</v>
      </c>
    </row>
    <row r="3755" spans="1:18" x14ac:dyDescent="0.25">
      <c r="A3755" t="s">
        <v>30</v>
      </c>
      <c r="B3755" t="s">
        <v>36</v>
      </c>
      <c r="C3755" t="s">
        <v>50</v>
      </c>
      <c r="D3755" t="s">
        <v>26</v>
      </c>
      <c r="E3755" s="1">
        <v>21</v>
      </c>
      <c r="F3755" t="str">
        <f t="shared" si="58"/>
        <v>Average Per Ton1-in-2May Monthly System Peak DayAll21</v>
      </c>
      <c r="G3755">
        <v>0.40424169999999998</v>
      </c>
      <c r="H3755">
        <v>0.37847779999999998</v>
      </c>
      <c r="I3755">
        <v>66.201700000000002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21671</v>
      </c>
      <c r="P3755" t="s">
        <v>58</v>
      </c>
      <c r="Q3755" t="s">
        <v>60</v>
      </c>
    </row>
    <row r="3756" spans="1:18" x14ac:dyDescent="0.25">
      <c r="A3756" t="s">
        <v>28</v>
      </c>
      <c r="B3756" t="s">
        <v>36</v>
      </c>
      <c r="C3756" t="s">
        <v>50</v>
      </c>
      <c r="D3756" t="s">
        <v>26</v>
      </c>
      <c r="E3756" s="1">
        <v>21</v>
      </c>
      <c r="F3756" t="str">
        <f t="shared" si="58"/>
        <v>Average Per Premise1-in-2May Monthly System Peak DayAll21</v>
      </c>
      <c r="G3756">
        <v>1.7215069999999999</v>
      </c>
      <c r="H3756">
        <v>1.6117889999999999</v>
      </c>
      <c r="I3756">
        <v>66.201700000000002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21671</v>
      </c>
      <c r="P3756" t="s">
        <v>58</v>
      </c>
      <c r="Q3756" t="s">
        <v>60</v>
      </c>
    </row>
    <row r="3757" spans="1:18" x14ac:dyDescent="0.25">
      <c r="A3757" t="s">
        <v>29</v>
      </c>
      <c r="B3757" t="s">
        <v>36</v>
      </c>
      <c r="C3757" t="s">
        <v>50</v>
      </c>
      <c r="D3757" t="s">
        <v>26</v>
      </c>
      <c r="E3757" s="1">
        <v>21</v>
      </c>
      <c r="F3757" t="str">
        <f t="shared" si="58"/>
        <v>Average Per Device1-in-2May Monthly System Peak DayAll21</v>
      </c>
      <c r="G3757">
        <v>1.4397489999999999</v>
      </c>
      <c r="H3757">
        <v>1.347988</v>
      </c>
      <c r="I3757">
        <v>66.201700000000002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21671</v>
      </c>
      <c r="P3757" t="s">
        <v>58</v>
      </c>
      <c r="Q3757" t="s">
        <v>60</v>
      </c>
    </row>
    <row r="3758" spans="1:18" x14ac:dyDescent="0.25">
      <c r="A3758" t="s">
        <v>43</v>
      </c>
      <c r="B3758" t="s">
        <v>36</v>
      </c>
      <c r="C3758" t="s">
        <v>50</v>
      </c>
      <c r="D3758" t="s">
        <v>26</v>
      </c>
      <c r="E3758" s="1">
        <v>21</v>
      </c>
      <c r="F3758" t="str">
        <f t="shared" si="58"/>
        <v>Aggregate1-in-2May Monthly System Peak DayAll21</v>
      </c>
      <c r="G3758">
        <v>37.30677</v>
      </c>
      <c r="H3758">
        <v>34.929070000000003</v>
      </c>
      <c r="I3758">
        <v>66.201700000000002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21671</v>
      </c>
      <c r="P3758" t="s">
        <v>58</v>
      </c>
      <c r="Q3758" t="s">
        <v>60</v>
      </c>
    </row>
    <row r="3759" spans="1:18" x14ac:dyDescent="0.25">
      <c r="A3759" t="s">
        <v>30</v>
      </c>
      <c r="B3759" t="s">
        <v>36</v>
      </c>
      <c r="C3759" t="s">
        <v>51</v>
      </c>
      <c r="D3759" t="s">
        <v>57</v>
      </c>
      <c r="E3759" s="1">
        <v>21</v>
      </c>
      <c r="F3759" t="str">
        <f t="shared" si="58"/>
        <v>Average Per Ton1-in-2October Monthly System Peak Day100% Cycling21</v>
      </c>
      <c r="G3759">
        <v>0.35980030000000002</v>
      </c>
      <c r="H3759">
        <v>0.32361489999999998</v>
      </c>
      <c r="I3759">
        <v>68.824700000000007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9073</v>
      </c>
      <c r="P3759" t="s">
        <v>58</v>
      </c>
      <c r="Q3759" t="s">
        <v>60</v>
      </c>
      <c r="R3759" t="s">
        <v>70</v>
      </c>
    </row>
    <row r="3760" spans="1:18" x14ac:dyDescent="0.25">
      <c r="A3760" t="s">
        <v>28</v>
      </c>
      <c r="B3760" t="s">
        <v>36</v>
      </c>
      <c r="C3760" t="s">
        <v>51</v>
      </c>
      <c r="D3760" t="s">
        <v>57</v>
      </c>
      <c r="E3760" s="1">
        <v>21</v>
      </c>
      <c r="F3760" t="str">
        <f t="shared" si="58"/>
        <v>Average Per Premise1-in-2October Monthly System Peak Day100% Cycling21</v>
      </c>
      <c r="G3760">
        <v>1.6156440000000001</v>
      </c>
      <c r="H3760">
        <v>1.453157</v>
      </c>
      <c r="I3760">
        <v>68.824700000000007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9073</v>
      </c>
      <c r="P3760" t="s">
        <v>58</v>
      </c>
      <c r="Q3760" t="s">
        <v>60</v>
      </c>
      <c r="R3760" t="s">
        <v>70</v>
      </c>
    </row>
    <row r="3761" spans="1:18" x14ac:dyDescent="0.25">
      <c r="A3761" t="s">
        <v>29</v>
      </c>
      <c r="B3761" t="s">
        <v>36</v>
      </c>
      <c r="C3761" t="s">
        <v>51</v>
      </c>
      <c r="D3761" t="s">
        <v>57</v>
      </c>
      <c r="E3761" s="1">
        <v>21</v>
      </c>
      <c r="F3761" t="str">
        <f t="shared" si="58"/>
        <v>Average Per Device1-in-2October Monthly System Peak Day100% Cycling21</v>
      </c>
      <c r="G3761">
        <v>1.3076479999999999</v>
      </c>
      <c r="H3761">
        <v>1.176137</v>
      </c>
      <c r="I3761">
        <v>68.824700000000007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9073</v>
      </c>
      <c r="P3761" t="s">
        <v>58</v>
      </c>
      <c r="Q3761" t="s">
        <v>60</v>
      </c>
      <c r="R3761" t="s">
        <v>70</v>
      </c>
    </row>
    <row r="3762" spans="1:18" x14ac:dyDescent="0.25">
      <c r="A3762" t="s">
        <v>43</v>
      </c>
      <c r="B3762" t="s">
        <v>36</v>
      </c>
      <c r="C3762" t="s">
        <v>51</v>
      </c>
      <c r="D3762" t="s">
        <v>57</v>
      </c>
      <c r="E3762" s="1">
        <v>21</v>
      </c>
      <c r="F3762" t="str">
        <f t="shared" si="58"/>
        <v>Aggregate1-in-2October Monthly System Peak Day100% Cycling21</v>
      </c>
      <c r="G3762">
        <v>14.65873</v>
      </c>
      <c r="H3762">
        <v>13.18449</v>
      </c>
      <c r="I3762">
        <v>68.824700000000007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9073</v>
      </c>
      <c r="P3762" t="s">
        <v>58</v>
      </c>
      <c r="Q3762" t="s">
        <v>60</v>
      </c>
      <c r="R3762" t="s">
        <v>70</v>
      </c>
    </row>
    <row r="3763" spans="1:18" x14ac:dyDescent="0.25">
      <c r="A3763" t="s">
        <v>30</v>
      </c>
      <c r="B3763" t="s">
        <v>36</v>
      </c>
      <c r="C3763" t="s">
        <v>51</v>
      </c>
      <c r="D3763" t="s">
        <v>31</v>
      </c>
      <c r="E3763" s="1">
        <v>21</v>
      </c>
      <c r="F3763" t="str">
        <f t="shared" si="58"/>
        <v>Average Per Ton1-in-2October Monthly System Peak Day50% Cycling21</v>
      </c>
      <c r="G3763">
        <v>0.5131481</v>
      </c>
      <c r="H3763">
        <v>0.48925570000000002</v>
      </c>
      <c r="I3763">
        <v>68.539699999999996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12598</v>
      </c>
      <c r="P3763" t="s">
        <v>58</v>
      </c>
      <c r="Q3763" t="s">
        <v>60</v>
      </c>
      <c r="R3763" t="s">
        <v>70</v>
      </c>
    </row>
    <row r="3764" spans="1:18" x14ac:dyDescent="0.25">
      <c r="A3764" t="s">
        <v>28</v>
      </c>
      <c r="B3764" t="s">
        <v>36</v>
      </c>
      <c r="C3764" t="s">
        <v>51</v>
      </c>
      <c r="D3764" t="s">
        <v>31</v>
      </c>
      <c r="E3764" s="1">
        <v>21</v>
      </c>
      <c r="F3764" t="str">
        <f t="shared" si="58"/>
        <v>Average Per Premise1-in-2October Monthly System Peak Day50% Cycling21</v>
      </c>
      <c r="G3764">
        <v>2.0996380000000001</v>
      </c>
      <c r="H3764">
        <v>2.001878</v>
      </c>
      <c r="I3764">
        <v>68.539699999999996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12598</v>
      </c>
      <c r="P3764" t="s">
        <v>58</v>
      </c>
      <c r="Q3764" t="s">
        <v>60</v>
      </c>
      <c r="R3764" t="s">
        <v>70</v>
      </c>
    </row>
    <row r="3765" spans="1:18" x14ac:dyDescent="0.25">
      <c r="A3765" t="s">
        <v>29</v>
      </c>
      <c r="B3765" t="s">
        <v>36</v>
      </c>
      <c r="C3765" t="s">
        <v>51</v>
      </c>
      <c r="D3765" t="s">
        <v>31</v>
      </c>
      <c r="E3765" s="1">
        <v>21</v>
      </c>
      <c r="F3765" t="str">
        <f t="shared" si="58"/>
        <v>Average Per Device1-in-2October Monthly System Peak Day50% Cycling21</v>
      </c>
      <c r="G3765">
        <v>1.7991600000000001</v>
      </c>
      <c r="H3765">
        <v>1.71539</v>
      </c>
      <c r="I3765">
        <v>68.539699999999996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12598</v>
      </c>
      <c r="P3765" t="s">
        <v>58</v>
      </c>
      <c r="Q3765" t="s">
        <v>60</v>
      </c>
      <c r="R3765" t="s">
        <v>70</v>
      </c>
    </row>
    <row r="3766" spans="1:18" x14ac:dyDescent="0.25">
      <c r="A3766" t="s">
        <v>43</v>
      </c>
      <c r="B3766" t="s">
        <v>36</v>
      </c>
      <c r="C3766" t="s">
        <v>51</v>
      </c>
      <c r="D3766" t="s">
        <v>31</v>
      </c>
      <c r="E3766" s="1">
        <v>21</v>
      </c>
      <c r="F3766" t="str">
        <f t="shared" si="58"/>
        <v>Aggregate1-in-2October Monthly System Peak Day50% Cycling21</v>
      </c>
      <c r="G3766">
        <v>26.451239999999999</v>
      </c>
      <c r="H3766">
        <v>25.219660000000001</v>
      </c>
      <c r="I3766">
        <v>68.539699999999996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12598</v>
      </c>
      <c r="P3766" t="s">
        <v>58</v>
      </c>
      <c r="Q3766" t="s">
        <v>60</v>
      </c>
      <c r="R3766" t="s">
        <v>70</v>
      </c>
    </row>
    <row r="3767" spans="1:18" x14ac:dyDescent="0.25">
      <c r="A3767" t="s">
        <v>30</v>
      </c>
      <c r="B3767" t="s">
        <v>36</v>
      </c>
      <c r="C3767" t="s">
        <v>51</v>
      </c>
      <c r="D3767" t="s">
        <v>26</v>
      </c>
      <c r="E3767" s="1">
        <v>21</v>
      </c>
      <c r="F3767" t="str">
        <f t="shared" si="58"/>
        <v>Average Per Ton1-in-2October Monthly System Peak DayAll21</v>
      </c>
      <c r="G3767">
        <v>0.44894139999999999</v>
      </c>
      <c r="H3767">
        <v>0.41990189999999999</v>
      </c>
      <c r="I3767">
        <v>68.659000000000006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21671</v>
      </c>
      <c r="P3767" t="s">
        <v>58</v>
      </c>
      <c r="Q3767" t="s">
        <v>60</v>
      </c>
    </row>
    <row r="3768" spans="1:18" x14ac:dyDescent="0.25">
      <c r="A3768" t="s">
        <v>28</v>
      </c>
      <c r="B3768" t="s">
        <v>36</v>
      </c>
      <c r="C3768" t="s">
        <v>51</v>
      </c>
      <c r="D3768" t="s">
        <v>26</v>
      </c>
      <c r="E3768" s="1">
        <v>21</v>
      </c>
      <c r="F3768" t="str">
        <f t="shared" si="58"/>
        <v>Average Per Premise1-in-2October Monthly System Peak DayAll21</v>
      </c>
      <c r="G3768">
        <v>1.9118649999999999</v>
      </c>
      <c r="H3768">
        <v>1.788198</v>
      </c>
      <c r="I3768">
        <v>68.659000000000006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21671</v>
      </c>
      <c r="P3768" t="s">
        <v>58</v>
      </c>
      <c r="Q3768" t="s">
        <v>60</v>
      </c>
    </row>
    <row r="3769" spans="1:18" x14ac:dyDescent="0.25">
      <c r="A3769" t="s">
        <v>29</v>
      </c>
      <c r="B3769" t="s">
        <v>36</v>
      </c>
      <c r="C3769" t="s">
        <v>51</v>
      </c>
      <c r="D3769" t="s">
        <v>26</v>
      </c>
      <c r="E3769" s="1">
        <v>21</v>
      </c>
      <c r="F3769" t="str">
        <f t="shared" si="58"/>
        <v>Average Per Device1-in-2October Monthly System Peak DayAll21</v>
      </c>
      <c r="G3769">
        <v>1.5989519999999999</v>
      </c>
      <c r="H3769">
        <v>1.4955240000000001</v>
      </c>
      <c r="I3769">
        <v>68.659000000000006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21671</v>
      </c>
      <c r="P3769" t="s">
        <v>58</v>
      </c>
      <c r="Q3769" t="s">
        <v>60</v>
      </c>
    </row>
    <row r="3770" spans="1:18" x14ac:dyDescent="0.25">
      <c r="A3770" t="s">
        <v>43</v>
      </c>
      <c r="B3770" t="s">
        <v>36</v>
      </c>
      <c r="C3770" t="s">
        <v>51</v>
      </c>
      <c r="D3770" t="s">
        <v>26</v>
      </c>
      <c r="E3770" s="1">
        <v>21</v>
      </c>
      <c r="F3770" t="str">
        <f t="shared" si="58"/>
        <v>Aggregate1-in-2October Monthly System Peak DayAll21</v>
      </c>
      <c r="G3770">
        <v>41.432029999999997</v>
      </c>
      <c r="H3770">
        <v>38.752029999999998</v>
      </c>
      <c r="I3770">
        <v>68.659000000000006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21671</v>
      </c>
      <c r="P3770" t="s">
        <v>58</v>
      </c>
      <c r="Q3770" t="s">
        <v>60</v>
      </c>
    </row>
    <row r="3771" spans="1:18" x14ac:dyDescent="0.25">
      <c r="A3771" t="s">
        <v>30</v>
      </c>
      <c r="B3771" t="s">
        <v>36</v>
      </c>
      <c r="C3771" t="s">
        <v>52</v>
      </c>
      <c r="D3771" t="s">
        <v>57</v>
      </c>
      <c r="E3771" s="1">
        <v>21</v>
      </c>
      <c r="F3771" t="str">
        <f t="shared" si="58"/>
        <v>Average Per Ton1-in-2September Monthly System Peak Day100% Cycling21</v>
      </c>
      <c r="G3771">
        <v>0.438778</v>
      </c>
      <c r="H3771">
        <v>0.3946498</v>
      </c>
      <c r="I3771">
        <v>76.673699999999997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9073</v>
      </c>
      <c r="P3771" t="s">
        <v>58</v>
      </c>
      <c r="Q3771" t="s">
        <v>60</v>
      </c>
      <c r="R3771" t="s">
        <v>71</v>
      </c>
    </row>
    <row r="3772" spans="1:18" x14ac:dyDescent="0.25">
      <c r="A3772" t="s">
        <v>28</v>
      </c>
      <c r="B3772" t="s">
        <v>36</v>
      </c>
      <c r="C3772" t="s">
        <v>52</v>
      </c>
      <c r="D3772" t="s">
        <v>57</v>
      </c>
      <c r="E3772" s="1">
        <v>21</v>
      </c>
      <c r="F3772" t="str">
        <f t="shared" si="58"/>
        <v>Average Per Premise1-in-2September Monthly System Peak Day100% Cycling21</v>
      </c>
      <c r="G3772">
        <v>1.9702839999999999</v>
      </c>
      <c r="H3772">
        <v>1.7721309999999999</v>
      </c>
      <c r="I3772">
        <v>76.673699999999997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9073</v>
      </c>
      <c r="P3772" t="s">
        <v>58</v>
      </c>
      <c r="Q3772" t="s">
        <v>60</v>
      </c>
      <c r="R3772" t="s">
        <v>71</v>
      </c>
    </row>
    <row r="3773" spans="1:18" x14ac:dyDescent="0.25">
      <c r="A3773" t="s">
        <v>29</v>
      </c>
      <c r="B3773" t="s">
        <v>36</v>
      </c>
      <c r="C3773" t="s">
        <v>52</v>
      </c>
      <c r="D3773" t="s">
        <v>57</v>
      </c>
      <c r="E3773" s="1">
        <v>21</v>
      </c>
      <c r="F3773" t="str">
        <f t="shared" si="58"/>
        <v>Average Per Device1-in-2September Monthly System Peak Day100% Cycling21</v>
      </c>
      <c r="G3773">
        <v>1.5946819999999999</v>
      </c>
      <c r="H3773">
        <v>1.434304</v>
      </c>
      <c r="I3773">
        <v>76.673699999999997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9073</v>
      </c>
      <c r="P3773" t="s">
        <v>58</v>
      </c>
      <c r="Q3773" t="s">
        <v>60</v>
      </c>
      <c r="R3773" t="s">
        <v>71</v>
      </c>
    </row>
    <row r="3774" spans="1:18" x14ac:dyDescent="0.25">
      <c r="A3774" t="s">
        <v>43</v>
      </c>
      <c r="B3774" t="s">
        <v>36</v>
      </c>
      <c r="C3774" t="s">
        <v>52</v>
      </c>
      <c r="D3774" t="s">
        <v>57</v>
      </c>
      <c r="E3774" s="1">
        <v>21</v>
      </c>
      <c r="F3774" t="str">
        <f t="shared" si="58"/>
        <v>Aggregate1-in-2September Monthly System Peak Day100% Cycling21</v>
      </c>
      <c r="G3774">
        <v>17.876390000000001</v>
      </c>
      <c r="H3774">
        <v>16.07855</v>
      </c>
      <c r="I3774">
        <v>76.673699999999997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9073</v>
      </c>
      <c r="P3774" t="s">
        <v>58</v>
      </c>
      <c r="Q3774" t="s">
        <v>60</v>
      </c>
      <c r="R3774" t="s">
        <v>71</v>
      </c>
    </row>
    <row r="3775" spans="1:18" x14ac:dyDescent="0.25">
      <c r="A3775" t="s">
        <v>30</v>
      </c>
      <c r="B3775" t="s">
        <v>36</v>
      </c>
      <c r="C3775" t="s">
        <v>52</v>
      </c>
      <c r="D3775" t="s">
        <v>31</v>
      </c>
      <c r="E3775" s="1">
        <v>21</v>
      </c>
      <c r="F3775" t="str">
        <f t="shared" si="58"/>
        <v>Average Per Ton1-in-2September Monthly System Peak Day50% Cycling21</v>
      </c>
      <c r="G3775">
        <v>0.57303570000000004</v>
      </c>
      <c r="H3775">
        <v>0.54635489999999998</v>
      </c>
      <c r="I3775">
        <v>76.587500000000006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12598</v>
      </c>
      <c r="P3775" t="s">
        <v>58</v>
      </c>
      <c r="Q3775" t="s">
        <v>60</v>
      </c>
      <c r="R3775" t="s">
        <v>71</v>
      </c>
    </row>
    <row r="3776" spans="1:18" x14ac:dyDescent="0.25">
      <c r="A3776" t="s">
        <v>28</v>
      </c>
      <c r="B3776" t="s">
        <v>36</v>
      </c>
      <c r="C3776" t="s">
        <v>52</v>
      </c>
      <c r="D3776" t="s">
        <v>31</v>
      </c>
      <c r="E3776" s="1">
        <v>21</v>
      </c>
      <c r="F3776" t="str">
        <f t="shared" si="58"/>
        <v>Average Per Premise1-in-2September Monthly System Peak Day50% Cycling21</v>
      </c>
      <c r="G3776">
        <v>2.3446790000000002</v>
      </c>
      <c r="H3776">
        <v>2.2355100000000001</v>
      </c>
      <c r="I3776">
        <v>76.587500000000006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12598</v>
      </c>
      <c r="P3776" t="s">
        <v>58</v>
      </c>
      <c r="Q3776" t="s">
        <v>60</v>
      </c>
      <c r="R3776" t="s">
        <v>71</v>
      </c>
    </row>
    <row r="3777" spans="1:18" x14ac:dyDescent="0.25">
      <c r="A3777" t="s">
        <v>29</v>
      </c>
      <c r="B3777" t="s">
        <v>36</v>
      </c>
      <c r="C3777" t="s">
        <v>52</v>
      </c>
      <c r="D3777" t="s">
        <v>31</v>
      </c>
      <c r="E3777" s="1">
        <v>21</v>
      </c>
      <c r="F3777" t="str">
        <f t="shared" si="58"/>
        <v>Average Per Device1-in-2September Monthly System Peak Day50% Cycling21</v>
      </c>
      <c r="G3777">
        <v>2.0091329999999998</v>
      </c>
      <c r="H3777">
        <v>1.9155869999999999</v>
      </c>
      <c r="I3777">
        <v>76.587500000000006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12598</v>
      </c>
      <c r="P3777" t="s">
        <v>58</v>
      </c>
      <c r="Q3777" t="s">
        <v>60</v>
      </c>
      <c r="R3777" t="s">
        <v>71</v>
      </c>
    </row>
    <row r="3778" spans="1:18" x14ac:dyDescent="0.25">
      <c r="A3778" t="s">
        <v>43</v>
      </c>
      <c r="B3778" t="s">
        <v>36</v>
      </c>
      <c r="C3778" t="s">
        <v>52</v>
      </c>
      <c r="D3778" t="s">
        <v>31</v>
      </c>
      <c r="E3778" s="1">
        <v>21</v>
      </c>
      <c r="F3778" t="str">
        <f t="shared" si="58"/>
        <v>Aggregate1-in-2September Monthly System Peak Day50% Cycling21</v>
      </c>
      <c r="G3778">
        <v>29.538270000000001</v>
      </c>
      <c r="H3778">
        <v>28.162960000000002</v>
      </c>
      <c r="I3778">
        <v>76.587500000000006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12598</v>
      </c>
      <c r="P3778" t="s">
        <v>58</v>
      </c>
      <c r="Q3778" t="s">
        <v>60</v>
      </c>
      <c r="R3778" t="s">
        <v>71</v>
      </c>
    </row>
    <row r="3779" spans="1:18" x14ac:dyDescent="0.25">
      <c r="A3779" t="s">
        <v>30</v>
      </c>
      <c r="B3779" t="s">
        <v>36</v>
      </c>
      <c r="C3779" t="s">
        <v>52</v>
      </c>
      <c r="D3779" t="s">
        <v>26</v>
      </c>
      <c r="E3779" s="1">
        <v>21</v>
      </c>
      <c r="F3779" t="str">
        <f t="shared" ref="F3779:F3842" si="59">CONCATENATE(A3779,B3779,C3779,D3779,E3779)</f>
        <v>Average Per Ton1-in-2September Monthly System Peak DayAll21</v>
      </c>
      <c r="G3779">
        <v>0.516822</v>
      </c>
      <c r="H3779">
        <v>0.48283589999999998</v>
      </c>
      <c r="I3779">
        <v>76.623599999999996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21671</v>
      </c>
      <c r="P3779" t="s">
        <v>58</v>
      </c>
      <c r="Q3779" t="s">
        <v>60</v>
      </c>
    </row>
    <row r="3780" spans="1:18" x14ac:dyDescent="0.25">
      <c r="A3780" t="s">
        <v>28</v>
      </c>
      <c r="B3780" t="s">
        <v>36</v>
      </c>
      <c r="C3780" t="s">
        <v>52</v>
      </c>
      <c r="D3780" t="s">
        <v>26</v>
      </c>
      <c r="E3780" s="1">
        <v>21</v>
      </c>
      <c r="F3780" t="str">
        <f t="shared" si="59"/>
        <v>Average Per Premise1-in-2September Monthly System Peak DayAll21</v>
      </c>
      <c r="G3780">
        <v>2.200942</v>
      </c>
      <c r="H3780">
        <v>2.056209</v>
      </c>
      <c r="I3780">
        <v>76.623599999999996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21671</v>
      </c>
      <c r="P3780" t="s">
        <v>58</v>
      </c>
      <c r="Q3780" t="s">
        <v>60</v>
      </c>
    </row>
    <row r="3781" spans="1:18" x14ac:dyDescent="0.25">
      <c r="A3781" t="s">
        <v>29</v>
      </c>
      <c r="B3781" t="s">
        <v>36</v>
      </c>
      <c r="C3781" t="s">
        <v>52</v>
      </c>
      <c r="D3781" t="s">
        <v>26</v>
      </c>
      <c r="E3781" s="1">
        <v>21</v>
      </c>
      <c r="F3781" t="str">
        <f t="shared" si="59"/>
        <v>Average Per Device1-in-2September Monthly System Peak DayAll21</v>
      </c>
      <c r="G3781">
        <v>1.840716</v>
      </c>
      <c r="H3781">
        <v>1.7196709999999999</v>
      </c>
      <c r="I3781">
        <v>76.623599999999996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21671</v>
      </c>
      <c r="P3781" t="s">
        <v>58</v>
      </c>
      <c r="Q3781" t="s">
        <v>60</v>
      </c>
    </row>
    <row r="3782" spans="1:18" x14ac:dyDescent="0.25">
      <c r="A3782" t="s">
        <v>43</v>
      </c>
      <c r="B3782" t="s">
        <v>36</v>
      </c>
      <c r="C3782" t="s">
        <v>52</v>
      </c>
      <c r="D3782" t="s">
        <v>26</v>
      </c>
      <c r="E3782" s="1">
        <v>21</v>
      </c>
      <c r="F3782" t="str">
        <f t="shared" si="59"/>
        <v>Aggregate1-in-2September Monthly System Peak DayAll21</v>
      </c>
      <c r="G3782">
        <v>47.696620000000003</v>
      </c>
      <c r="H3782">
        <v>44.560110000000002</v>
      </c>
      <c r="I3782">
        <v>76.623599999999996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21671</v>
      </c>
      <c r="P3782" t="s">
        <v>58</v>
      </c>
      <c r="Q3782" t="s">
        <v>60</v>
      </c>
    </row>
    <row r="3783" spans="1:18" x14ac:dyDescent="0.25">
      <c r="A3783" t="s">
        <v>30</v>
      </c>
      <c r="B3783" t="s">
        <v>36</v>
      </c>
      <c r="C3783" t="s">
        <v>47</v>
      </c>
      <c r="D3783" t="s">
        <v>57</v>
      </c>
      <c r="E3783" s="1">
        <v>22</v>
      </c>
      <c r="F3783" t="str">
        <f t="shared" si="59"/>
        <v>Average Per Ton1-in-2August Monthly System Peak Day100% Cycling22</v>
      </c>
      <c r="G3783">
        <v>0.37377129999999997</v>
      </c>
      <c r="H3783">
        <v>0.34281790000000001</v>
      </c>
      <c r="I3783">
        <v>73.238399999999999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9073</v>
      </c>
      <c r="P3783" t="s">
        <v>58</v>
      </c>
      <c r="Q3783" t="s">
        <v>60</v>
      </c>
      <c r="R3783" t="s">
        <v>66</v>
      </c>
    </row>
    <row r="3784" spans="1:18" x14ac:dyDescent="0.25">
      <c r="A3784" t="s">
        <v>28</v>
      </c>
      <c r="B3784" t="s">
        <v>36</v>
      </c>
      <c r="C3784" t="s">
        <v>47</v>
      </c>
      <c r="D3784" t="s">
        <v>57</v>
      </c>
      <c r="E3784" s="1">
        <v>22</v>
      </c>
      <c r="F3784" t="str">
        <f t="shared" si="59"/>
        <v>Average Per Premise1-in-2August Monthly System Peak Day100% Cycling22</v>
      </c>
      <c r="G3784">
        <v>1.6783779999999999</v>
      </c>
      <c r="H3784">
        <v>1.5393859999999999</v>
      </c>
      <c r="I3784">
        <v>73.238399999999999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9073</v>
      </c>
      <c r="P3784" t="s">
        <v>58</v>
      </c>
      <c r="Q3784" t="s">
        <v>60</v>
      </c>
      <c r="R3784" t="s">
        <v>66</v>
      </c>
    </row>
    <row r="3785" spans="1:18" x14ac:dyDescent="0.25">
      <c r="A3785" t="s">
        <v>29</v>
      </c>
      <c r="B3785" t="s">
        <v>36</v>
      </c>
      <c r="C3785" t="s">
        <v>47</v>
      </c>
      <c r="D3785" t="s">
        <v>57</v>
      </c>
      <c r="E3785" s="1">
        <v>22</v>
      </c>
      <c r="F3785" t="str">
        <f t="shared" si="59"/>
        <v>Average Per Device1-in-2August Monthly System Peak Day100% Cycling22</v>
      </c>
      <c r="G3785">
        <v>1.3584229999999999</v>
      </c>
      <c r="H3785">
        <v>1.245927</v>
      </c>
      <c r="I3785">
        <v>73.238399999999999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9073</v>
      </c>
      <c r="P3785" t="s">
        <v>58</v>
      </c>
      <c r="Q3785" t="s">
        <v>60</v>
      </c>
      <c r="R3785" t="s">
        <v>66</v>
      </c>
    </row>
    <row r="3786" spans="1:18" x14ac:dyDescent="0.25">
      <c r="A3786" t="s">
        <v>43</v>
      </c>
      <c r="B3786" t="s">
        <v>36</v>
      </c>
      <c r="C3786" t="s">
        <v>47</v>
      </c>
      <c r="D3786" t="s">
        <v>57</v>
      </c>
      <c r="E3786" s="1">
        <v>22</v>
      </c>
      <c r="F3786" t="str">
        <f t="shared" si="59"/>
        <v>Aggregate1-in-2August Monthly System Peak Day100% Cycling22</v>
      </c>
      <c r="G3786">
        <v>15.227930000000001</v>
      </c>
      <c r="H3786">
        <v>13.966850000000001</v>
      </c>
      <c r="I3786">
        <v>73.238399999999999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9073</v>
      </c>
      <c r="P3786" t="s">
        <v>58</v>
      </c>
      <c r="Q3786" t="s">
        <v>60</v>
      </c>
      <c r="R3786" t="s">
        <v>66</v>
      </c>
    </row>
    <row r="3787" spans="1:18" x14ac:dyDescent="0.25">
      <c r="A3787" t="s">
        <v>30</v>
      </c>
      <c r="B3787" t="s">
        <v>36</v>
      </c>
      <c r="C3787" t="s">
        <v>47</v>
      </c>
      <c r="D3787" t="s">
        <v>31</v>
      </c>
      <c r="E3787" s="1">
        <v>22</v>
      </c>
      <c r="F3787" t="str">
        <f t="shared" si="59"/>
        <v>Average Per Ton1-in-2August Monthly System Peak Day50% Cycling22</v>
      </c>
      <c r="G3787">
        <v>0.48996479999999998</v>
      </c>
      <c r="H3787">
        <v>0.4722324</v>
      </c>
      <c r="I3787">
        <v>73.219300000000004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12598</v>
      </c>
      <c r="P3787" t="s">
        <v>58</v>
      </c>
      <c r="Q3787" t="s">
        <v>60</v>
      </c>
      <c r="R3787" t="s">
        <v>66</v>
      </c>
    </row>
    <row r="3788" spans="1:18" x14ac:dyDescent="0.25">
      <c r="A3788" t="s">
        <v>28</v>
      </c>
      <c r="B3788" t="s">
        <v>36</v>
      </c>
      <c r="C3788" t="s">
        <v>47</v>
      </c>
      <c r="D3788" t="s">
        <v>31</v>
      </c>
      <c r="E3788" s="1">
        <v>22</v>
      </c>
      <c r="F3788" t="str">
        <f t="shared" si="59"/>
        <v>Average Per Premise1-in-2August Monthly System Peak Day50% Cycling22</v>
      </c>
      <c r="G3788">
        <v>2.0047799999999998</v>
      </c>
      <c r="H3788">
        <v>1.9322239999999999</v>
      </c>
      <c r="I3788">
        <v>73.219300000000004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12598</v>
      </c>
      <c r="P3788" t="s">
        <v>58</v>
      </c>
      <c r="Q3788" t="s">
        <v>60</v>
      </c>
      <c r="R3788" t="s">
        <v>66</v>
      </c>
    </row>
    <row r="3789" spans="1:18" x14ac:dyDescent="0.25">
      <c r="A3789" t="s">
        <v>29</v>
      </c>
      <c r="B3789" t="s">
        <v>36</v>
      </c>
      <c r="C3789" t="s">
        <v>47</v>
      </c>
      <c r="D3789" t="s">
        <v>31</v>
      </c>
      <c r="E3789" s="1">
        <v>22</v>
      </c>
      <c r="F3789" t="str">
        <f t="shared" si="59"/>
        <v>Average Per Device1-in-2August Monthly System Peak Day50% Cycling22</v>
      </c>
      <c r="G3789">
        <v>1.717876</v>
      </c>
      <c r="H3789">
        <v>1.6557040000000001</v>
      </c>
      <c r="I3789">
        <v>73.219300000000004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12598</v>
      </c>
      <c r="P3789" t="s">
        <v>58</v>
      </c>
      <c r="Q3789" t="s">
        <v>60</v>
      </c>
      <c r="R3789" t="s">
        <v>66</v>
      </c>
    </row>
    <row r="3790" spans="1:18" x14ac:dyDescent="0.25">
      <c r="A3790" t="s">
        <v>43</v>
      </c>
      <c r="B3790" t="s">
        <v>36</v>
      </c>
      <c r="C3790" t="s">
        <v>47</v>
      </c>
      <c r="D3790" t="s">
        <v>31</v>
      </c>
      <c r="E3790" s="1">
        <v>22</v>
      </c>
      <c r="F3790" t="str">
        <f t="shared" si="59"/>
        <v>Aggregate1-in-2August Monthly System Peak Day50% Cycling22</v>
      </c>
      <c r="G3790">
        <v>25.256219999999999</v>
      </c>
      <c r="H3790">
        <v>24.34216</v>
      </c>
      <c r="I3790">
        <v>73.219300000000004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12598</v>
      </c>
      <c r="P3790" t="s">
        <v>58</v>
      </c>
      <c r="Q3790" t="s">
        <v>60</v>
      </c>
      <c r="R3790" t="s">
        <v>66</v>
      </c>
    </row>
    <row r="3791" spans="1:18" x14ac:dyDescent="0.25">
      <c r="A3791" t="s">
        <v>30</v>
      </c>
      <c r="B3791" t="s">
        <v>36</v>
      </c>
      <c r="C3791" t="s">
        <v>47</v>
      </c>
      <c r="D3791" t="s">
        <v>26</v>
      </c>
      <c r="E3791" s="1">
        <v>22</v>
      </c>
      <c r="F3791" t="str">
        <f t="shared" si="59"/>
        <v>Average Per Ton1-in-2August Monthly System Peak DayAll22</v>
      </c>
      <c r="G3791">
        <v>0.4413146</v>
      </c>
      <c r="H3791">
        <v>0.41804649999999999</v>
      </c>
      <c r="I3791">
        <v>73.2273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21671</v>
      </c>
      <c r="P3791" t="s">
        <v>58</v>
      </c>
      <c r="Q3791" t="s">
        <v>60</v>
      </c>
    </row>
    <row r="3792" spans="1:18" x14ac:dyDescent="0.25">
      <c r="A3792" t="s">
        <v>28</v>
      </c>
      <c r="B3792" t="s">
        <v>36</v>
      </c>
      <c r="C3792" t="s">
        <v>47</v>
      </c>
      <c r="D3792" t="s">
        <v>26</v>
      </c>
      <c r="E3792" s="1">
        <v>22</v>
      </c>
      <c r="F3792" t="str">
        <f t="shared" si="59"/>
        <v>Average Per Premise1-in-2August Monthly System Peak DayAll22</v>
      </c>
      <c r="G3792">
        <v>1.879386</v>
      </c>
      <c r="H3792">
        <v>1.7802960000000001</v>
      </c>
      <c r="I3792">
        <v>73.2273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21671</v>
      </c>
      <c r="P3792" t="s">
        <v>58</v>
      </c>
      <c r="Q3792" t="s">
        <v>60</v>
      </c>
    </row>
    <row r="3793" spans="1:18" x14ac:dyDescent="0.25">
      <c r="A3793" t="s">
        <v>29</v>
      </c>
      <c r="B3793" t="s">
        <v>36</v>
      </c>
      <c r="C3793" t="s">
        <v>47</v>
      </c>
      <c r="D3793" t="s">
        <v>26</v>
      </c>
      <c r="E3793" s="1">
        <v>22</v>
      </c>
      <c r="F3793" t="str">
        <f t="shared" si="59"/>
        <v>Average Per Device1-in-2August Monthly System Peak DayAll22</v>
      </c>
      <c r="G3793">
        <v>1.571788</v>
      </c>
      <c r="H3793">
        <v>1.4889159999999999</v>
      </c>
      <c r="I3793">
        <v>73.2273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21671</v>
      </c>
      <c r="P3793" t="s">
        <v>58</v>
      </c>
      <c r="Q3793" t="s">
        <v>60</v>
      </c>
    </row>
    <row r="3794" spans="1:18" x14ac:dyDescent="0.25">
      <c r="A3794" t="s">
        <v>43</v>
      </c>
      <c r="B3794" t="s">
        <v>36</v>
      </c>
      <c r="C3794" t="s">
        <v>47</v>
      </c>
      <c r="D3794" t="s">
        <v>26</v>
      </c>
      <c r="E3794" s="1">
        <v>22</v>
      </c>
      <c r="F3794" t="str">
        <f t="shared" si="59"/>
        <v>Aggregate1-in-2August Monthly System Peak DayAll22</v>
      </c>
      <c r="G3794">
        <v>40.728169999999999</v>
      </c>
      <c r="H3794">
        <v>38.580800000000004</v>
      </c>
      <c r="I3794">
        <v>73.2273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21671</v>
      </c>
      <c r="P3794" t="s">
        <v>58</v>
      </c>
      <c r="Q3794" t="s">
        <v>60</v>
      </c>
    </row>
    <row r="3795" spans="1:18" x14ac:dyDescent="0.25">
      <c r="A3795" t="s">
        <v>30</v>
      </c>
      <c r="B3795" t="s">
        <v>36</v>
      </c>
      <c r="C3795" t="s">
        <v>37</v>
      </c>
      <c r="D3795" t="s">
        <v>57</v>
      </c>
      <c r="E3795" s="1">
        <v>22</v>
      </c>
      <c r="F3795" t="str">
        <f t="shared" si="59"/>
        <v>Average Per Ton1-in-2August Typical Event Day100% Cycling22</v>
      </c>
      <c r="G3795">
        <v>0.3428332</v>
      </c>
      <c r="H3795">
        <v>0.3144419</v>
      </c>
      <c r="I3795">
        <v>71.535399999999996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9073</v>
      </c>
      <c r="P3795" t="s">
        <v>58</v>
      </c>
      <c r="Q3795" t="s">
        <v>60</v>
      </c>
      <c r="R3795" t="s">
        <v>66</v>
      </c>
    </row>
    <row r="3796" spans="1:18" x14ac:dyDescent="0.25">
      <c r="A3796" t="s">
        <v>28</v>
      </c>
      <c r="B3796" t="s">
        <v>36</v>
      </c>
      <c r="C3796" t="s">
        <v>37</v>
      </c>
      <c r="D3796" t="s">
        <v>57</v>
      </c>
      <c r="E3796" s="1">
        <v>22</v>
      </c>
      <c r="F3796" t="str">
        <f t="shared" si="59"/>
        <v>Average Per Premise1-in-2August Typical Event Day100% Cycling22</v>
      </c>
      <c r="G3796">
        <v>1.5394540000000001</v>
      </c>
      <c r="H3796">
        <v>1.4119660000000001</v>
      </c>
      <c r="I3796">
        <v>71.535399999999996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9073</v>
      </c>
      <c r="P3796" t="s">
        <v>58</v>
      </c>
      <c r="Q3796" t="s">
        <v>60</v>
      </c>
      <c r="R3796" t="s">
        <v>66</v>
      </c>
    </row>
    <row r="3797" spans="1:18" x14ac:dyDescent="0.25">
      <c r="A3797" t="s">
        <v>29</v>
      </c>
      <c r="B3797" t="s">
        <v>36</v>
      </c>
      <c r="C3797" t="s">
        <v>37</v>
      </c>
      <c r="D3797" t="s">
        <v>57</v>
      </c>
      <c r="E3797" s="1">
        <v>22</v>
      </c>
      <c r="F3797" t="str">
        <f t="shared" si="59"/>
        <v>Average Per Device1-in-2August Typical Event Day100% Cycling22</v>
      </c>
      <c r="G3797">
        <v>1.2459830000000001</v>
      </c>
      <c r="H3797">
        <v>1.1427989999999999</v>
      </c>
      <c r="I3797">
        <v>71.535399999999996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9073</v>
      </c>
      <c r="P3797" t="s">
        <v>58</v>
      </c>
      <c r="Q3797" t="s">
        <v>60</v>
      </c>
      <c r="R3797" t="s">
        <v>66</v>
      </c>
    </row>
    <row r="3798" spans="1:18" x14ac:dyDescent="0.25">
      <c r="A3798" t="s">
        <v>43</v>
      </c>
      <c r="B3798" t="s">
        <v>36</v>
      </c>
      <c r="C3798" t="s">
        <v>37</v>
      </c>
      <c r="D3798" t="s">
        <v>57</v>
      </c>
      <c r="E3798" s="1">
        <v>22</v>
      </c>
      <c r="F3798" t="str">
        <f t="shared" si="59"/>
        <v>Aggregate1-in-2August Typical Event Day100% Cycling22</v>
      </c>
      <c r="G3798">
        <v>13.96747</v>
      </c>
      <c r="H3798">
        <v>12.81077</v>
      </c>
      <c r="I3798">
        <v>71.535399999999996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9073</v>
      </c>
      <c r="P3798" t="s">
        <v>58</v>
      </c>
      <c r="Q3798" t="s">
        <v>60</v>
      </c>
      <c r="R3798" t="s">
        <v>66</v>
      </c>
    </row>
    <row r="3799" spans="1:18" x14ac:dyDescent="0.25">
      <c r="A3799" t="s">
        <v>30</v>
      </c>
      <c r="B3799" t="s">
        <v>36</v>
      </c>
      <c r="C3799" t="s">
        <v>37</v>
      </c>
      <c r="D3799" t="s">
        <v>31</v>
      </c>
      <c r="E3799" s="1">
        <v>22</v>
      </c>
      <c r="F3799" t="str">
        <f t="shared" si="59"/>
        <v>Average Per Ton1-in-2August Typical Event Day50% Cycling22</v>
      </c>
      <c r="G3799">
        <v>0.46849210000000002</v>
      </c>
      <c r="H3799">
        <v>0.45153670000000001</v>
      </c>
      <c r="I3799">
        <v>71.480699999999999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12598</v>
      </c>
      <c r="P3799" t="s">
        <v>58</v>
      </c>
      <c r="Q3799" t="s">
        <v>60</v>
      </c>
      <c r="R3799" t="s">
        <v>66</v>
      </c>
    </row>
    <row r="3800" spans="1:18" x14ac:dyDescent="0.25">
      <c r="A3800" t="s">
        <v>28</v>
      </c>
      <c r="B3800" t="s">
        <v>36</v>
      </c>
      <c r="C3800" t="s">
        <v>37</v>
      </c>
      <c r="D3800" t="s">
        <v>31</v>
      </c>
      <c r="E3800" s="1">
        <v>22</v>
      </c>
      <c r="F3800" t="str">
        <f t="shared" si="59"/>
        <v>Average Per Premise1-in-2August Typical Event Day50% Cycling22</v>
      </c>
      <c r="G3800">
        <v>1.91692</v>
      </c>
      <c r="H3800">
        <v>1.8475440000000001</v>
      </c>
      <c r="I3800">
        <v>71.480699999999999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12598</v>
      </c>
      <c r="P3800" t="s">
        <v>58</v>
      </c>
      <c r="Q3800" t="s">
        <v>60</v>
      </c>
      <c r="R3800" t="s">
        <v>66</v>
      </c>
    </row>
    <row r="3801" spans="1:18" x14ac:dyDescent="0.25">
      <c r="A3801" t="s">
        <v>29</v>
      </c>
      <c r="B3801" t="s">
        <v>36</v>
      </c>
      <c r="C3801" t="s">
        <v>37</v>
      </c>
      <c r="D3801" t="s">
        <v>31</v>
      </c>
      <c r="E3801" s="1">
        <v>22</v>
      </c>
      <c r="F3801" t="str">
        <f t="shared" si="59"/>
        <v>Average Per Device1-in-2August Typical Event Day50% Cycling22</v>
      </c>
      <c r="G3801">
        <v>1.64259</v>
      </c>
      <c r="H3801">
        <v>1.583143</v>
      </c>
      <c r="I3801">
        <v>71.480699999999999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12598</v>
      </c>
      <c r="P3801" t="s">
        <v>58</v>
      </c>
      <c r="Q3801" t="s">
        <v>60</v>
      </c>
      <c r="R3801" t="s">
        <v>66</v>
      </c>
    </row>
    <row r="3802" spans="1:18" x14ac:dyDescent="0.25">
      <c r="A3802" t="s">
        <v>43</v>
      </c>
      <c r="B3802" t="s">
        <v>36</v>
      </c>
      <c r="C3802" t="s">
        <v>37</v>
      </c>
      <c r="D3802" t="s">
        <v>31</v>
      </c>
      <c r="E3802" s="1">
        <v>22</v>
      </c>
      <c r="F3802" t="str">
        <f t="shared" si="59"/>
        <v>Aggregate1-in-2August Typical Event Day50% Cycling22</v>
      </c>
      <c r="G3802">
        <v>24.149360000000001</v>
      </c>
      <c r="H3802">
        <v>23.275359999999999</v>
      </c>
      <c r="I3802">
        <v>71.480699999999999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12598</v>
      </c>
      <c r="P3802" t="s">
        <v>58</v>
      </c>
      <c r="Q3802" t="s">
        <v>60</v>
      </c>
      <c r="R3802" t="s">
        <v>66</v>
      </c>
    </row>
    <row r="3803" spans="1:18" x14ac:dyDescent="0.25">
      <c r="A3803" t="s">
        <v>30</v>
      </c>
      <c r="B3803" t="s">
        <v>36</v>
      </c>
      <c r="C3803" t="s">
        <v>37</v>
      </c>
      <c r="D3803" t="s">
        <v>26</v>
      </c>
      <c r="E3803" s="1">
        <v>22</v>
      </c>
      <c r="F3803" t="str">
        <f t="shared" si="59"/>
        <v>Average Per Ton1-in-2August Typical Event DayAll22</v>
      </c>
      <c r="G3803">
        <v>0.41587869999999999</v>
      </c>
      <c r="H3803">
        <v>0.39413510000000002</v>
      </c>
      <c r="I3803">
        <v>71.503600000000006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21671</v>
      </c>
      <c r="P3803" t="s">
        <v>58</v>
      </c>
      <c r="Q3803" t="s">
        <v>60</v>
      </c>
    </row>
    <row r="3804" spans="1:18" x14ac:dyDescent="0.25">
      <c r="A3804" t="s">
        <v>28</v>
      </c>
      <c r="B3804" t="s">
        <v>36</v>
      </c>
      <c r="C3804" t="s">
        <v>37</v>
      </c>
      <c r="D3804" t="s">
        <v>26</v>
      </c>
      <c r="E3804" s="1">
        <v>22</v>
      </c>
      <c r="F3804" t="str">
        <f t="shared" si="59"/>
        <v>Average Per Premise1-in-2August Typical Event DayAll22</v>
      </c>
      <c r="G3804">
        <v>1.771064</v>
      </c>
      <c r="H3804">
        <v>1.6784669999999999</v>
      </c>
      <c r="I3804">
        <v>71.503600000000006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21671</v>
      </c>
      <c r="P3804" t="s">
        <v>58</v>
      </c>
      <c r="Q3804" t="s">
        <v>60</v>
      </c>
    </row>
    <row r="3805" spans="1:18" x14ac:dyDescent="0.25">
      <c r="A3805" t="s">
        <v>29</v>
      </c>
      <c r="B3805" t="s">
        <v>36</v>
      </c>
      <c r="C3805" t="s">
        <v>37</v>
      </c>
      <c r="D3805" t="s">
        <v>26</v>
      </c>
      <c r="E3805" s="1">
        <v>22</v>
      </c>
      <c r="F3805" t="str">
        <f t="shared" si="59"/>
        <v>Average Per Device1-in-2August Typical Event DayAll22</v>
      </c>
      <c r="G3805">
        <v>1.481195</v>
      </c>
      <c r="H3805">
        <v>1.403753</v>
      </c>
      <c r="I3805">
        <v>71.503600000000006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21671</v>
      </c>
      <c r="P3805" t="s">
        <v>58</v>
      </c>
      <c r="Q3805" t="s">
        <v>60</v>
      </c>
    </row>
    <row r="3806" spans="1:18" x14ac:dyDescent="0.25">
      <c r="A3806" t="s">
        <v>43</v>
      </c>
      <c r="B3806" t="s">
        <v>36</v>
      </c>
      <c r="C3806" t="s">
        <v>37</v>
      </c>
      <c r="D3806" t="s">
        <v>26</v>
      </c>
      <c r="E3806" s="1">
        <v>22</v>
      </c>
      <c r="F3806" t="str">
        <f t="shared" si="59"/>
        <v>Aggregate1-in-2August Typical Event DayAll22</v>
      </c>
      <c r="G3806">
        <v>38.380740000000003</v>
      </c>
      <c r="H3806">
        <v>36.37406</v>
      </c>
      <c r="I3806">
        <v>71.503600000000006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21671</v>
      </c>
      <c r="P3806" t="s">
        <v>58</v>
      </c>
      <c r="Q3806" t="s">
        <v>60</v>
      </c>
    </row>
    <row r="3807" spans="1:18" x14ac:dyDescent="0.25">
      <c r="A3807" t="s">
        <v>30</v>
      </c>
      <c r="B3807" t="s">
        <v>36</v>
      </c>
      <c r="C3807" t="s">
        <v>48</v>
      </c>
      <c r="D3807" t="s">
        <v>57</v>
      </c>
      <c r="E3807" s="1">
        <v>22</v>
      </c>
      <c r="F3807" t="str">
        <f t="shared" si="59"/>
        <v>Average Per Ton1-in-2July Monthly System Peak Day100% Cycling22</v>
      </c>
      <c r="G3807">
        <v>0.33888839999999998</v>
      </c>
      <c r="H3807">
        <v>0.31082369999999998</v>
      </c>
      <c r="I3807">
        <v>71.634600000000006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9073</v>
      </c>
      <c r="P3807" t="s">
        <v>58</v>
      </c>
      <c r="Q3807" t="s">
        <v>60</v>
      </c>
      <c r="R3807" t="s">
        <v>67</v>
      </c>
    </row>
    <row r="3808" spans="1:18" x14ac:dyDescent="0.25">
      <c r="A3808" t="s">
        <v>28</v>
      </c>
      <c r="B3808" t="s">
        <v>36</v>
      </c>
      <c r="C3808" t="s">
        <v>48</v>
      </c>
      <c r="D3808" t="s">
        <v>57</v>
      </c>
      <c r="E3808" s="1">
        <v>22</v>
      </c>
      <c r="F3808" t="str">
        <f t="shared" si="59"/>
        <v>Average Per Premise1-in-2July Monthly System Peak Day100% Cycling22</v>
      </c>
      <c r="G3808">
        <v>1.521741</v>
      </c>
      <c r="H3808">
        <v>1.3957200000000001</v>
      </c>
      <c r="I3808">
        <v>71.634600000000006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9073</v>
      </c>
      <c r="P3808" t="s">
        <v>58</v>
      </c>
      <c r="Q3808" t="s">
        <v>60</v>
      </c>
      <c r="R3808" t="s">
        <v>67</v>
      </c>
    </row>
    <row r="3809" spans="1:18" x14ac:dyDescent="0.25">
      <c r="A3809" t="s">
        <v>29</v>
      </c>
      <c r="B3809" t="s">
        <v>36</v>
      </c>
      <c r="C3809" t="s">
        <v>48</v>
      </c>
      <c r="D3809" t="s">
        <v>57</v>
      </c>
      <c r="E3809" s="1">
        <v>22</v>
      </c>
      <c r="F3809" t="str">
        <f t="shared" si="59"/>
        <v>Average Per Device1-in-2July Monthly System Peak Day100% Cycling22</v>
      </c>
      <c r="G3809">
        <v>1.231646</v>
      </c>
      <c r="H3809">
        <v>1.1296489999999999</v>
      </c>
      <c r="I3809">
        <v>71.634600000000006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9073</v>
      </c>
      <c r="P3809" t="s">
        <v>58</v>
      </c>
      <c r="Q3809" t="s">
        <v>60</v>
      </c>
      <c r="R3809" t="s">
        <v>67</v>
      </c>
    </row>
    <row r="3810" spans="1:18" x14ac:dyDescent="0.25">
      <c r="A3810" t="s">
        <v>43</v>
      </c>
      <c r="B3810" t="s">
        <v>36</v>
      </c>
      <c r="C3810" t="s">
        <v>48</v>
      </c>
      <c r="D3810" t="s">
        <v>57</v>
      </c>
      <c r="E3810" s="1">
        <v>22</v>
      </c>
      <c r="F3810" t="str">
        <f t="shared" si="59"/>
        <v>Aggregate1-in-2July Monthly System Peak Day100% Cycling22</v>
      </c>
      <c r="G3810">
        <v>13.806749999999999</v>
      </c>
      <c r="H3810">
        <v>12.663360000000001</v>
      </c>
      <c r="I3810">
        <v>71.634600000000006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9073</v>
      </c>
      <c r="P3810" t="s">
        <v>58</v>
      </c>
      <c r="Q3810" t="s">
        <v>60</v>
      </c>
      <c r="R3810" t="s">
        <v>67</v>
      </c>
    </row>
    <row r="3811" spans="1:18" x14ac:dyDescent="0.25">
      <c r="A3811" t="s">
        <v>30</v>
      </c>
      <c r="B3811" t="s">
        <v>36</v>
      </c>
      <c r="C3811" t="s">
        <v>48</v>
      </c>
      <c r="D3811" t="s">
        <v>31</v>
      </c>
      <c r="E3811" s="1">
        <v>22</v>
      </c>
      <c r="F3811" t="str">
        <f t="shared" si="59"/>
        <v>Average Per Ton1-in-2July Monthly System Peak Day50% Cycling22</v>
      </c>
      <c r="G3811">
        <v>0.46675149999999999</v>
      </c>
      <c r="H3811">
        <v>0.44985920000000001</v>
      </c>
      <c r="I3811">
        <v>71.691800000000001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12598</v>
      </c>
      <c r="P3811" t="s">
        <v>58</v>
      </c>
      <c r="Q3811" t="s">
        <v>60</v>
      </c>
      <c r="R3811" t="s">
        <v>67</v>
      </c>
    </row>
    <row r="3812" spans="1:18" x14ac:dyDescent="0.25">
      <c r="A3812" t="s">
        <v>28</v>
      </c>
      <c r="B3812" t="s">
        <v>36</v>
      </c>
      <c r="C3812" t="s">
        <v>48</v>
      </c>
      <c r="D3812" t="s">
        <v>31</v>
      </c>
      <c r="E3812" s="1">
        <v>22</v>
      </c>
      <c r="F3812" t="str">
        <f t="shared" si="59"/>
        <v>Average Per Premise1-in-2July Monthly System Peak Day50% Cycling22</v>
      </c>
      <c r="G3812">
        <v>1.9097980000000001</v>
      </c>
      <c r="H3812">
        <v>1.8406800000000001</v>
      </c>
      <c r="I3812">
        <v>71.691800000000001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12598</v>
      </c>
      <c r="P3812" t="s">
        <v>58</v>
      </c>
      <c r="Q3812" t="s">
        <v>60</v>
      </c>
      <c r="R3812" t="s">
        <v>67</v>
      </c>
    </row>
    <row r="3813" spans="1:18" x14ac:dyDescent="0.25">
      <c r="A3813" t="s">
        <v>29</v>
      </c>
      <c r="B3813" t="s">
        <v>36</v>
      </c>
      <c r="C3813" t="s">
        <v>48</v>
      </c>
      <c r="D3813" t="s">
        <v>31</v>
      </c>
      <c r="E3813" s="1">
        <v>22</v>
      </c>
      <c r="F3813" t="str">
        <f t="shared" si="59"/>
        <v>Average Per Device1-in-2July Monthly System Peak Day50% Cycling22</v>
      </c>
      <c r="G3813">
        <v>1.636487</v>
      </c>
      <c r="H3813">
        <v>1.577261</v>
      </c>
      <c r="I3813">
        <v>71.691800000000001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12598</v>
      </c>
      <c r="P3813" t="s">
        <v>58</v>
      </c>
      <c r="Q3813" t="s">
        <v>60</v>
      </c>
      <c r="R3813" t="s">
        <v>67</v>
      </c>
    </row>
    <row r="3814" spans="1:18" x14ac:dyDescent="0.25">
      <c r="A3814" t="s">
        <v>43</v>
      </c>
      <c r="B3814" t="s">
        <v>36</v>
      </c>
      <c r="C3814" t="s">
        <v>48</v>
      </c>
      <c r="D3814" t="s">
        <v>31</v>
      </c>
      <c r="E3814" s="1">
        <v>22</v>
      </c>
      <c r="F3814" t="str">
        <f t="shared" si="59"/>
        <v>Aggregate1-in-2July Monthly System Peak Day50% Cycling22</v>
      </c>
      <c r="G3814">
        <v>24.059640000000002</v>
      </c>
      <c r="H3814">
        <v>23.188890000000001</v>
      </c>
      <c r="I3814">
        <v>71.691800000000001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12598</v>
      </c>
      <c r="P3814" t="s">
        <v>58</v>
      </c>
      <c r="Q3814" t="s">
        <v>60</v>
      </c>
      <c r="R3814" t="s">
        <v>67</v>
      </c>
    </row>
    <row r="3815" spans="1:18" x14ac:dyDescent="0.25">
      <c r="A3815" t="s">
        <v>30</v>
      </c>
      <c r="B3815" t="s">
        <v>36</v>
      </c>
      <c r="C3815" t="s">
        <v>48</v>
      </c>
      <c r="D3815" t="s">
        <v>26</v>
      </c>
      <c r="E3815" s="1">
        <v>22</v>
      </c>
      <c r="F3815" t="str">
        <f t="shared" si="59"/>
        <v>Average Per Ton1-in-2July Monthly System Peak DayAll22</v>
      </c>
      <c r="G3815">
        <v>0.4132152</v>
      </c>
      <c r="H3815">
        <v>0.39164500000000002</v>
      </c>
      <c r="I3815">
        <v>71.667900000000003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21671</v>
      </c>
      <c r="P3815" t="s">
        <v>58</v>
      </c>
      <c r="Q3815" t="s">
        <v>60</v>
      </c>
    </row>
    <row r="3816" spans="1:18" x14ac:dyDescent="0.25">
      <c r="A3816" t="s">
        <v>28</v>
      </c>
      <c r="B3816" t="s">
        <v>36</v>
      </c>
      <c r="C3816" t="s">
        <v>48</v>
      </c>
      <c r="D3816" t="s">
        <v>26</v>
      </c>
      <c r="E3816" s="1">
        <v>22</v>
      </c>
      <c r="F3816" t="str">
        <f t="shared" si="59"/>
        <v>Average Per Premise1-in-2July Monthly System Peak DayAll22</v>
      </c>
      <c r="G3816">
        <v>1.759722</v>
      </c>
      <c r="H3816">
        <v>1.6678630000000001</v>
      </c>
      <c r="I3816">
        <v>71.667900000000003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21671</v>
      </c>
      <c r="P3816" t="s">
        <v>58</v>
      </c>
      <c r="Q3816" t="s">
        <v>60</v>
      </c>
    </row>
    <row r="3817" spans="1:18" x14ac:dyDescent="0.25">
      <c r="A3817" t="s">
        <v>29</v>
      </c>
      <c r="B3817" t="s">
        <v>36</v>
      </c>
      <c r="C3817" t="s">
        <v>48</v>
      </c>
      <c r="D3817" t="s">
        <v>26</v>
      </c>
      <c r="E3817" s="1">
        <v>22</v>
      </c>
      <c r="F3817" t="str">
        <f t="shared" si="59"/>
        <v>Average Per Device1-in-2July Monthly System Peak DayAll22</v>
      </c>
      <c r="G3817">
        <v>1.4717089999999999</v>
      </c>
      <c r="H3817">
        <v>1.3948849999999999</v>
      </c>
      <c r="I3817">
        <v>71.667900000000003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21671</v>
      </c>
      <c r="P3817" t="s">
        <v>58</v>
      </c>
      <c r="Q3817" t="s">
        <v>60</v>
      </c>
    </row>
    <row r="3818" spans="1:18" x14ac:dyDescent="0.25">
      <c r="A3818" t="s">
        <v>43</v>
      </c>
      <c r="B3818" t="s">
        <v>36</v>
      </c>
      <c r="C3818" t="s">
        <v>48</v>
      </c>
      <c r="D3818" t="s">
        <v>26</v>
      </c>
      <c r="E3818" s="1">
        <v>22</v>
      </c>
      <c r="F3818" t="str">
        <f t="shared" si="59"/>
        <v>Aggregate1-in-2July Monthly System Peak DayAll22</v>
      </c>
      <c r="G3818">
        <v>38.134929999999997</v>
      </c>
      <c r="H3818">
        <v>36.14425</v>
      </c>
      <c r="I3818">
        <v>71.667900000000003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21671</v>
      </c>
      <c r="P3818" t="s">
        <v>58</v>
      </c>
      <c r="Q3818" t="s">
        <v>60</v>
      </c>
    </row>
    <row r="3819" spans="1:18" x14ac:dyDescent="0.25">
      <c r="A3819" t="s">
        <v>30</v>
      </c>
      <c r="B3819" t="s">
        <v>36</v>
      </c>
      <c r="C3819" t="s">
        <v>49</v>
      </c>
      <c r="D3819" t="s">
        <v>57</v>
      </c>
      <c r="E3819" s="1">
        <v>22</v>
      </c>
      <c r="F3819" t="str">
        <f t="shared" si="59"/>
        <v>Average Per Ton1-in-2June Monthly System Peak Day100% Cycling22</v>
      </c>
      <c r="G3819">
        <v>0.27058310000000002</v>
      </c>
      <c r="H3819">
        <v>0.24817510000000001</v>
      </c>
      <c r="I3819">
        <v>65.185599999999994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9073</v>
      </c>
      <c r="P3819" t="s">
        <v>58</v>
      </c>
      <c r="Q3819" t="s">
        <v>60</v>
      </c>
      <c r="R3819" t="s">
        <v>68</v>
      </c>
    </row>
    <row r="3820" spans="1:18" x14ac:dyDescent="0.25">
      <c r="A3820" t="s">
        <v>28</v>
      </c>
      <c r="B3820" t="s">
        <v>36</v>
      </c>
      <c r="C3820" t="s">
        <v>49</v>
      </c>
      <c r="D3820" t="s">
        <v>57</v>
      </c>
      <c r="E3820" s="1">
        <v>22</v>
      </c>
      <c r="F3820" t="str">
        <f t="shared" si="59"/>
        <v>Average Per Premise1-in-2June Monthly System Peak Day100% Cycling22</v>
      </c>
      <c r="G3820">
        <v>1.215023</v>
      </c>
      <c r="H3820">
        <v>1.114403</v>
      </c>
      <c r="I3820">
        <v>65.185599999999994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9073</v>
      </c>
      <c r="P3820" t="s">
        <v>58</v>
      </c>
      <c r="Q3820" t="s">
        <v>60</v>
      </c>
      <c r="R3820" t="s">
        <v>68</v>
      </c>
    </row>
    <row r="3821" spans="1:18" x14ac:dyDescent="0.25">
      <c r="A3821" t="s">
        <v>29</v>
      </c>
      <c r="B3821" t="s">
        <v>36</v>
      </c>
      <c r="C3821" t="s">
        <v>49</v>
      </c>
      <c r="D3821" t="s">
        <v>57</v>
      </c>
      <c r="E3821" s="1">
        <v>22</v>
      </c>
      <c r="F3821" t="str">
        <f t="shared" si="59"/>
        <v>Average Per Device1-in-2June Monthly System Peak Day100% Cycling22</v>
      </c>
      <c r="G3821">
        <v>0.98339940000000003</v>
      </c>
      <c r="H3821">
        <v>0.9019604</v>
      </c>
      <c r="I3821">
        <v>65.185599999999994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9073</v>
      </c>
      <c r="P3821" t="s">
        <v>58</v>
      </c>
      <c r="Q3821" t="s">
        <v>60</v>
      </c>
      <c r="R3821" t="s">
        <v>68</v>
      </c>
    </row>
    <row r="3822" spans="1:18" x14ac:dyDescent="0.25">
      <c r="A3822" t="s">
        <v>43</v>
      </c>
      <c r="B3822" t="s">
        <v>36</v>
      </c>
      <c r="C3822" t="s">
        <v>49</v>
      </c>
      <c r="D3822" t="s">
        <v>57</v>
      </c>
      <c r="E3822" s="1">
        <v>22</v>
      </c>
      <c r="F3822" t="str">
        <f t="shared" si="59"/>
        <v>Aggregate1-in-2June Monthly System Peak Day100% Cycling22</v>
      </c>
      <c r="G3822">
        <v>11.023910000000001</v>
      </c>
      <c r="H3822">
        <v>10.11098</v>
      </c>
      <c r="I3822">
        <v>65.185599999999994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9073</v>
      </c>
      <c r="P3822" t="s">
        <v>58</v>
      </c>
      <c r="Q3822" t="s">
        <v>60</v>
      </c>
      <c r="R3822" t="s">
        <v>68</v>
      </c>
    </row>
    <row r="3823" spans="1:18" x14ac:dyDescent="0.25">
      <c r="A3823" t="s">
        <v>30</v>
      </c>
      <c r="B3823" t="s">
        <v>36</v>
      </c>
      <c r="C3823" t="s">
        <v>49</v>
      </c>
      <c r="D3823" t="s">
        <v>31</v>
      </c>
      <c r="E3823" s="1">
        <v>22</v>
      </c>
      <c r="F3823" t="str">
        <f t="shared" si="59"/>
        <v>Average Per Ton1-in-2June Monthly System Peak Day50% Cycling22</v>
      </c>
      <c r="G3823">
        <v>0.41409479999999999</v>
      </c>
      <c r="H3823">
        <v>0.39910820000000002</v>
      </c>
      <c r="I3823">
        <v>64.845600000000005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12598</v>
      </c>
      <c r="P3823" t="s">
        <v>58</v>
      </c>
      <c r="Q3823" t="s">
        <v>60</v>
      </c>
      <c r="R3823" t="s">
        <v>68</v>
      </c>
    </row>
    <row r="3824" spans="1:18" x14ac:dyDescent="0.25">
      <c r="A3824" t="s">
        <v>28</v>
      </c>
      <c r="B3824" t="s">
        <v>36</v>
      </c>
      <c r="C3824" t="s">
        <v>49</v>
      </c>
      <c r="D3824" t="s">
        <v>31</v>
      </c>
      <c r="E3824" s="1">
        <v>22</v>
      </c>
      <c r="F3824" t="str">
        <f t="shared" si="59"/>
        <v>Average Per Premise1-in-2June Monthly System Peak Day50% Cycling22</v>
      </c>
      <c r="G3824">
        <v>1.6943440000000001</v>
      </c>
      <c r="H3824">
        <v>1.6330229999999999</v>
      </c>
      <c r="I3824">
        <v>64.845600000000005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12598</v>
      </c>
      <c r="P3824" t="s">
        <v>58</v>
      </c>
      <c r="Q3824" t="s">
        <v>60</v>
      </c>
      <c r="R3824" t="s">
        <v>68</v>
      </c>
    </row>
    <row r="3825" spans="1:18" x14ac:dyDescent="0.25">
      <c r="A3825" t="s">
        <v>29</v>
      </c>
      <c r="B3825" t="s">
        <v>36</v>
      </c>
      <c r="C3825" t="s">
        <v>49</v>
      </c>
      <c r="D3825" t="s">
        <v>31</v>
      </c>
      <c r="E3825" s="1">
        <v>22</v>
      </c>
      <c r="F3825" t="str">
        <f t="shared" si="59"/>
        <v>Average Per Device1-in-2June Monthly System Peak Day50% Cycling22</v>
      </c>
      <c r="G3825">
        <v>1.451867</v>
      </c>
      <c r="H3825">
        <v>1.399322</v>
      </c>
      <c r="I3825">
        <v>64.845600000000005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12598</v>
      </c>
      <c r="P3825" t="s">
        <v>58</v>
      </c>
      <c r="Q3825" t="s">
        <v>60</v>
      </c>
      <c r="R3825" t="s">
        <v>68</v>
      </c>
    </row>
    <row r="3826" spans="1:18" x14ac:dyDescent="0.25">
      <c r="A3826" t="s">
        <v>43</v>
      </c>
      <c r="B3826" t="s">
        <v>36</v>
      </c>
      <c r="C3826" t="s">
        <v>49</v>
      </c>
      <c r="D3826" t="s">
        <v>31</v>
      </c>
      <c r="E3826" s="1">
        <v>22</v>
      </c>
      <c r="F3826" t="str">
        <f t="shared" si="59"/>
        <v>Aggregate1-in-2June Monthly System Peak Day50% Cycling22</v>
      </c>
      <c r="G3826">
        <v>21.34534</v>
      </c>
      <c r="H3826">
        <v>20.57283</v>
      </c>
      <c r="I3826">
        <v>64.845600000000005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12598</v>
      </c>
      <c r="P3826" t="s">
        <v>58</v>
      </c>
      <c r="Q3826" t="s">
        <v>60</v>
      </c>
      <c r="R3826" t="s">
        <v>68</v>
      </c>
    </row>
    <row r="3827" spans="1:18" x14ac:dyDescent="0.25">
      <c r="A3827" t="s">
        <v>30</v>
      </c>
      <c r="B3827" t="s">
        <v>36</v>
      </c>
      <c r="C3827" t="s">
        <v>49</v>
      </c>
      <c r="D3827" t="s">
        <v>26</v>
      </c>
      <c r="E3827" s="1">
        <v>22</v>
      </c>
      <c r="F3827" t="str">
        <f t="shared" si="59"/>
        <v>Average Per Ton1-in-2June Monthly System Peak DayAll22</v>
      </c>
      <c r="G3827">
        <v>0.3540064</v>
      </c>
      <c r="H3827">
        <v>0.3359125</v>
      </c>
      <c r="I3827">
        <v>64.987899999999996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21671</v>
      </c>
      <c r="P3827" t="s">
        <v>58</v>
      </c>
      <c r="Q3827" t="s">
        <v>60</v>
      </c>
    </row>
    <row r="3828" spans="1:18" x14ac:dyDescent="0.25">
      <c r="A3828" t="s">
        <v>28</v>
      </c>
      <c r="B3828" t="s">
        <v>36</v>
      </c>
      <c r="C3828" t="s">
        <v>49</v>
      </c>
      <c r="D3828" t="s">
        <v>26</v>
      </c>
      <c r="E3828" s="1">
        <v>22</v>
      </c>
      <c r="F3828" t="str">
        <f t="shared" si="59"/>
        <v>Average Per Premise1-in-2June Monthly System Peak DayAll22</v>
      </c>
      <c r="G3828">
        <v>1.5075750000000001</v>
      </c>
      <c r="H3828">
        <v>1.43052</v>
      </c>
      <c r="I3828">
        <v>64.987899999999996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21671</v>
      </c>
      <c r="P3828" t="s">
        <v>58</v>
      </c>
      <c r="Q3828" t="s">
        <v>60</v>
      </c>
    </row>
    <row r="3829" spans="1:18" x14ac:dyDescent="0.25">
      <c r="A3829" t="s">
        <v>29</v>
      </c>
      <c r="B3829" t="s">
        <v>36</v>
      </c>
      <c r="C3829" t="s">
        <v>49</v>
      </c>
      <c r="D3829" t="s">
        <v>26</v>
      </c>
      <c r="E3829" s="1">
        <v>22</v>
      </c>
      <c r="F3829" t="str">
        <f t="shared" si="59"/>
        <v>Average Per Device1-in-2June Monthly System Peak DayAll22</v>
      </c>
      <c r="G3829">
        <v>1.260831</v>
      </c>
      <c r="H3829">
        <v>1.1963870000000001</v>
      </c>
      <c r="I3829">
        <v>64.987899999999996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21671</v>
      </c>
      <c r="P3829" t="s">
        <v>58</v>
      </c>
      <c r="Q3829" t="s">
        <v>60</v>
      </c>
    </row>
    <row r="3830" spans="1:18" x14ac:dyDescent="0.25">
      <c r="A3830" t="s">
        <v>43</v>
      </c>
      <c r="B3830" t="s">
        <v>36</v>
      </c>
      <c r="C3830" t="s">
        <v>49</v>
      </c>
      <c r="D3830" t="s">
        <v>26</v>
      </c>
      <c r="E3830" s="1">
        <v>22</v>
      </c>
      <c r="F3830" t="str">
        <f t="shared" si="59"/>
        <v>Aggregate1-in-2June Monthly System Peak DayAll22</v>
      </c>
      <c r="G3830">
        <v>32.670650000000002</v>
      </c>
      <c r="H3830">
        <v>31.000789999999999</v>
      </c>
      <c r="I3830">
        <v>64.987899999999996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21671</v>
      </c>
      <c r="P3830" t="s">
        <v>58</v>
      </c>
      <c r="Q3830" t="s">
        <v>60</v>
      </c>
    </row>
    <row r="3831" spans="1:18" x14ac:dyDescent="0.25">
      <c r="A3831" t="s">
        <v>30</v>
      </c>
      <c r="B3831" t="s">
        <v>36</v>
      </c>
      <c r="C3831" t="s">
        <v>50</v>
      </c>
      <c r="D3831" t="s">
        <v>57</v>
      </c>
      <c r="E3831" s="1">
        <v>22</v>
      </c>
      <c r="F3831" t="str">
        <f t="shared" si="59"/>
        <v>Average Per Ton1-in-2May Monthly System Peak Day100% Cycling22</v>
      </c>
      <c r="G3831">
        <v>0.27152169999999998</v>
      </c>
      <c r="H3831">
        <v>0.2490359</v>
      </c>
      <c r="I3831">
        <v>65.148799999999994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9073</v>
      </c>
      <c r="P3831" t="s">
        <v>58</v>
      </c>
      <c r="Q3831" t="s">
        <v>60</v>
      </c>
      <c r="R3831" t="s">
        <v>69</v>
      </c>
    </row>
    <row r="3832" spans="1:18" x14ac:dyDescent="0.25">
      <c r="A3832" t="s">
        <v>28</v>
      </c>
      <c r="B3832" t="s">
        <v>36</v>
      </c>
      <c r="C3832" t="s">
        <v>50</v>
      </c>
      <c r="D3832" t="s">
        <v>57</v>
      </c>
      <c r="E3832" s="1">
        <v>22</v>
      </c>
      <c r="F3832" t="str">
        <f t="shared" si="59"/>
        <v>Average Per Premise1-in-2May Monthly System Peak Day100% Cycling22</v>
      </c>
      <c r="G3832">
        <v>1.219238</v>
      </c>
      <c r="H3832">
        <v>1.118268</v>
      </c>
      <c r="I3832">
        <v>65.148799999999994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9073</v>
      </c>
      <c r="P3832" t="s">
        <v>58</v>
      </c>
      <c r="Q3832" t="s">
        <v>60</v>
      </c>
      <c r="R3832" t="s">
        <v>69</v>
      </c>
    </row>
    <row r="3833" spans="1:18" x14ac:dyDescent="0.25">
      <c r="A3833" t="s">
        <v>29</v>
      </c>
      <c r="B3833" t="s">
        <v>36</v>
      </c>
      <c r="C3833" t="s">
        <v>50</v>
      </c>
      <c r="D3833" t="s">
        <v>57</v>
      </c>
      <c r="E3833" s="1">
        <v>22</v>
      </c>
      <c r="F3833" t="str">
        <f t="shared" si="59"/>
        <v>Average Per Device1-in-2May Monthly System Peak Day100% Cycling22</v>
      </c>
      <c r="G3833">
        <v>0.98681050000000003</v>
      </c>
      <c r="H3833">
        <v>0.90508900000000003</v>
      </c>
      <c r="I3833">
        <v>65.148799999999994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9073</v>
      </c>
      <c r="P3833" t="s">
        <v>58</v>
      </c>
      <c r="Q3833" t="s">
        <v>60</v>
      </c>
      <c r="R3833" t="s">
        <v>69</v>
      </c>
    </row>
    <row r="3834" spans="1:18" x14ac:dyDescent="0.25">
      <c r="A3834" t="s">
        <v>43</v>
      </c>
      <c r="B3834" t="s">
        <v>36</v>
      </c>
      <c r="C3834" t="s">
        <v>50</v>
      </c>
      <c r="D3834" t="s">
        <v>57</v>
      </c>
      <c r="E3834" s="1">
        <v>22</v>
      </c>
      <c r="F3834" t="str">
        <f t="shared" si="59"/>
        <v>Aggregate1-in-2May Monthly System Peak Day100% Cycling22</v>
      </c>
      <c r="G3834">
        <v>11.062150000000001</v>
      </c>
      <c r="H3834">
        <v>10.146050000000001</v>
      </c>
      <c r="I3834">
        <v>65.148799999999994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9073</v>
      </c>
      <c r="P3834" t="s">
        <v>58</v>
      </c>
      <c r="Q3834" t="s">
        <v>60</v>
      </c>
      <c r="R3834" t="s">
        <v>69</v>
      </c>
    </row>
    <row r="3835" spans="1:18" x14ac:dyDescent="0.25">
      <c r="A3835" t="s">
        <v>30</v>
      </c>
      <c r="B3835" t="s">
        <v>36</v>
      </c>
      <c r="C3835" t="s">
        <v>50</v>
      </c>
      <c r="D3835" t="s">
        <v>31</v>
      </c>
      <c r="E3835" s="1">
        <v>22</v>
      </c>
      <c r="F3835" t="str">
        <f t="shared" si="59"/>
        <v>Average Per Ton1-in-2May Monthly System Peak Day50% Cycling22</v>
      </c>
      <c r="G3835">
        <v>0.41645660000000001</v>
      </c>
      <c r="H3835">
        <v>0.40138449999999998</v>
      </c>
      <c r="I3835">
        <v>64.950999999999993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12598</v>
      </c>
      <c r="P3835" t="s">
        <v>58</v>
      </c>
      <c r="Q3835" t="s">
        <v>60</v>
      </c>
      <c r="R3835" t="s">
        <v>69</v>
      </c>
    </row>
    <row r="3836" spans="1:18" x14ac:dyDescent="0.25">
      <c r="A3836" t="s">
        <v>28</v>
      </c>
      <c r="B3836" t="s">
        <v>36</v>
      </c>
      <c r="C3836" t="s">
        <v>50</v>
      </c>
      <c r="D3836" t="s">
        <v>31</v>
      </c>
      <c r="E3836" s="1">
        <v>22</v>
      </c>
      <c r="F3836" t="str">
        <f t="shared" si="59"/>
        <v>Average Per Premise1-in-2May Monthly System Peak Day50% Cycling22</v>
      </c>
      <c r="G3836">
        <v>1.704008</v>
      </c>
      <c r="H3836">
        <v>1.6423369999999999</v>
      </c>
      <c r="I3836">
        <v>64.950999999999993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12598</v>
      </c>
      <c r="P3836" t="s">
        <v>58</v>
      </c>
      <c r="Q3836" t="s">
        <v>60</v>
      </c>
      <c r="R3836" t="s">
        <v>69</v>
      </c>
    </row>
    <row r="3837" spans="1:18" x14ac:dyDescent="0.25">
      <c r="A3837" t="s">
        <v>29</v>
      </c>
      <c r="B3837" t="s">
        <v>36</v>
      </c>
      <c r="C3837" t="s">
        <v>50</v>
      </c>
      <c r="D3837" t="s">
        <v>31</v>
      </c>
      <c r="E3837" s="1">
        <v>22</v>
      </c>
      <c r="F3837" t="str">
        <f t="shared" si="59"/>
        <v>Average Per Device1-in-2May Monthly System Peak Day50% Cycling22</v>
      </c>
      <c r="G3837">
        <v>1.4601470000000001</v>
      </c>
      <c r="H3837">
        <v>1.407303</v>
      </c>
      <c r="I3837">
        <v>64.950999999999993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12598</v>
      </c>
      <c r="P3837" t="s">
        <v>58</v>
      </c>
      <c r="Q3837" t="s">
        <v>60</v>
      </c>
      <c r="R3837" t="s">
        <v>69</v>
      </c>
    </row>
    <row r="3838" spans="1:18" x14ac:dyDescent="0.25">
      <c r="A3838" t="s">
        <v>43</v>
      </c>
      <c r="B3838" t="s">
        <v>36</v>
      </c>
      <c r="C3838" t="s">
        <v>50</v>
      </c>
      <c r="D3838" t="s">
        <v>31</v>
      </c>
      <c r="E3838" s="1">
        <v>22</v>
      </c>
      <c r="F3838" t="str">
        <f t="shared" si="59"/>
        <v>Aggregate1-in-2May Monthly System Peak Day50% Cycling22</v>
      </c>
      <c r="G3838">
        <v>21.467089999999999</v>
      </c>
      <c r="H3838">
        <v>20.690169999999998</v>
      </c>
      <c r="I3838">
        <v>64.950999999999993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12598</v>
      </c>
      <c r="P3838" t="s">
        <v>58</v>
      </c>
      <c r="Q3838" t="s">
        <v>60</v>
      </c>
      <c r="R3838" t="s">
        <v>69</v>
      </c>
    </row>
    <row r="3839" spans="1:18" x14ac:dyDescent="0.25">
      <c r="A3839" t="s">
        <v>30</v>
      </c>
      <c r="B3839" t="s">
        <v>36</v>
      </c>
      <c r="C3839" t="s">
        <v>50</v>
      </c>
      <c r="D3839" t="s">
        <v>26</v>
      </c>
      <c r="E3839" s="1">
        <v>22</v>
      </c>
      <c r="F3839" t="str">
        <f t="shared" si="59"/>
        <v>Average Per Ton1-in-2May Monthly System Peak DayAll22</v>
      </c>
      <c r="G3839">
        <v>0.35577229999999999</v>
      </c>
      <c r="H3839">
        <v>0.33759610000000001</v>
      </c>
      <c r="I3839">
        <v>65.033799999999999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21671</v>
      </c>
      <c r="P3839" t="s">
        <v>58</v>
      </c>
      <c r="Q3839" t="s">
        <v>60</v>
      </c>
    </row>
    <row r="3840" spans="1:18" x14ac:dyDescent="0.25">
      <c r="A3840" t="s">
        <v>28</v>
      </c>
      <c r="B3840" t="s">
        <v>36</v>
      </c>
      <c r="C3840" t="s">
        <v>50</v>
      </c>
      <c r="D3840" t="s">
        <v>26</v>
      </c>
      <c r="E3840" s="1">
        <v>22</v>
      </c>
      <c r="F3840" t="str">
        <f t="shared" si="59"/>
        <v>Average Per Premise1-in-2May Monthly System Peak DayAll22</v>
      </c>
      <c r="G3840">
        <v>1.5150950000000001</v>
      </c>
      <c r="H3840">
        <v>1.4376899999999999</v>
      </c>
      <c r="I3840">
        <v>65.033799999999999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21671</v>
      </c>
      <c r="P3840" t="s">
        <v>58</v>
      </c>
      <c r="Q3840" t="s">
        <v>60</v>
      </c>
    </row>
    <row r="3841" spans="1:18" x14ac:dyDescent="0.25">
      <c r="A3841" t="s">
        <v>29</v>
      </c>
      <c r="B3841" t="s">
        <v>36</v>
      </c>
      <c r="C3841" t="s">
        <v>50</v>
      </c>
      <c r="D3841" t="s">
        <v>26</v>
      </c>
      <c r="E3841" s="1">
        <v>22</v>
      </c>
      <c r="F3841" t="str">
        <f t="shared" si="59"/>
        <v>Average Per Device1-in-2May Monthly System Peak DayAll22</v>
      </c>
      <c r="G3841">
        <v>1.26712</v>
      </c>
      <c r="H3841">
        <v>1.2023839999999999</v>
      </c>
      <c r="I3841">
        <v>65.033799999999999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21671</v>
      </c>
      <c r="P3841" t="s">
        <v>58</v>
      </c>
      <c r="Q3841" t="s">
        <v>60</v>
      </c>
    </row>
    <row r="3842" spans="1:18" x14ac:dyDescent="0.25">
      <c r="A3842" t="s">
        <v>43</v>
      </c>
      <c r="B3842" t="s">
        <v>36</v>
      </c>
      <c r="C3842" t="s">
        <v>50</v>
      </c>
      <c r="D3842" t="s">
        <v>26</v>
      </c>
      <c r="E3842" s="1">
        <v>22</v>
      </c>
      <c r="F3842" t="str">
        <f t="shared" si="59"/>
        <v>Aggregate1-in-2May Monthly System Peak DayAll22</v>
      </c>
      <c r="G3842">
        <v>32.833620000000003</v>
      </c>
      <c r="H3842">
        <v>31.156169999999999</v>
      </c>
      <c r="I3842">
        <v>65.033799999999999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21671</v>
      </c>
      <c r="P3842" t="s">
        <v>58</v>
      </c>
      <c r="Q3842" t="s">
        <v>60</v>
      </c>
    </row>
    <row r="3843" spans="1:18" x14ac:dyDescent="0.25">
      <c r="A3843" t="s">
        <v>30</v>
      </c>
      <c r="B3843" t="s">
        <v>36</v>
      </c>
      <c r="C3843" t="s">
        <v>51</v>
      </c>
      <c r="D3843" t="s">
        <v>57</v>
      </c>
      <c r="E3843" s="1">
        <v>22</v>
      </c>
      <c r="F3843" t="str">
        <f t="shared" ref="F3843:F3906" si="60">CONCATENATE(A3843,B3843,C3843,D3843,E3843)</f>
        <v>Average Per Ton1-in-2October Monthly System Peak Day100% Cycling22</v>
      </c>
      <c r="G3843">
        <v>0.31823600000000002</v>
      </c>
      <c r="H3843">
        <v>0.29188170000000002</v>
      </c>
      <c r="I3843">
        <v>66.668700000000001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9073</v>
      </c>
      <c r="P3843" t="s">
        <v>58</v>
      </c>
      <c r="Q3843" t="s">
        <v>60</v>
      </c>
      <c r="R3843" t="s">
        <v>70</v>
      </c>
    </row>
    <row r="3844" spans="1:18" x14ac:dyDescent="0.25">
      <c r="A3844" t="s">
        <v>28</v>
      </c>
      <c r="B3844" t="s">
        <v>36</v>
      </c>
      <c r="C3844" t="s">
        <v>51</v>
      </c>
      <c r="D3844" t="s">
        <v>57</v>
      </c>
      <c r="E3844" s="1">
        <v>22</v>
      </c>
      <c r="F3844" t="str">
        <f t="shared" si="60"/>
        <v>Average Per Premise1-in-2October Monthly System Peak Day100% Cycling22</v>
      </c>
      <c r="G3844">
        <v>1.429003</v>
      </c>
      <c r="H3844">
        <v>1.310662</v>
      </c>
      <c r="I3844">
        <v>66.668700000000001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9073</v>
      </c>
      <c r="P3844" t="s">
        <v>58</v>
      </c>
      <c r="Q3844" t="s">
        <v>60</v>
      </c>
      <c r="R3844" t="s">
        <v>70</v>
      </c>
    </row>
    <row r="3845" spans="1:18" x14ac:dyDescent="0.25">
      <c r="A3845" t="s">
        <v>29</v>
      </c>
      <c r="B3845" t="s">
        <v>36</v>
      </c>
      <c r="C3845" t="s">
        <v>51</v>
      </c>
      <c r="D3845" t="s">
        <v>57</v>
      </c>
      <c r="E3845" s="1">
        <v>22</v>
      </c>
      <c r="F3845" t="str">
        <f t="shared" si="60"/>
        <v>Average Per Device1-in-2October Monthly System Peak Day100% Cycling22</v>
      </c>
      <c r="G3845">
        <v>1.1565879999999999</v>
      </c>
      <c r="H3845">
        <v>1.0608059999999999</v>
      </c>
      <c r="I3845">
        <v>66.668700000000001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9073</v>
      </c>
      <c r="P3845" t="s">
        <v>58</v>
      </c>
      <c r="Q3845" t="s">
        <v>60</v>
      </c>
      <c r="R3845" t="s">
        <v>70</v>
      </c>
    </row>
    <row r="3846" spans="1:18" x14ac:dyDescent="0.25">
      <c r="A3846" t="s">
        <v>43</v>
      </c>
      <c r="B3846" t="s">
        <v>36</v>
      </c>
      <c r="C3846" t="s">
        <v>51</v>
      </c>
      <c r="D3846" t="s">
        <v>57</v>
      </c>
      <c r="E3846" s="1">
        <v>22</v>
      </c>
      <c r="F3846" t="str">
        <f t="shared" si="60"/>
        <v>Aggregate1-in-2October Monthly System Peak Day100% Cycling22</v>
      </c>
      <c r="G3846">
        <v>12.965350000000001</v>
      </c>
      <c r="H3846">
        <v>11.891640000000001</v>
      </c>
      <c r="I3846">
        <v>66.668700000000001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9073</v>
      </c>
      <c r="P3846" t="s">
        <v>58</v>
      </c>
      <c r="Q3846" t="s">
        <v>60</v>
      </c>
      <c r="R3846" t="s">
        <v>70</v>
      </c>
    </row>
    <row r="3847" spans="1:18" x14ac:dyDescent="0.25">
      <c r="A3847" t="s">
        <v>30</v>
      </c>
      <c r="B3847" t="s">
        <v>36</v>
      </c>
      <c r="C3847" t="s">
        <v>51</v>
      </c>
      <c r="D3847" t="s">
        <v>31</v>
      </c>
      <c r="E3847" s="1">
        <v>22</v>
      </c>
      <c r="F3847" t="str">
        <f t="shared" si="60"/>
        <v>Average Per Ton1-in-2October Monthly System Peak Day50% Cycling22</v>
      </c>
      <c r="G3847">
        <v>0.45057259999999999</v>
      </c>
      <c r="H3847">
        <v>0.43426579999999998</v>
      </c>
      <c r="I3847">
        <v>66.213099999999997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12598</v>
      </c>
      <c r="P3847" t="s">
        <v>58</v>
      </c>
      <c r="Q3847" t="s">
        <v>60</v>
      </c>
      <c r="R3847" t="s">
        <v>70</v>
      </c>
    </row>
    <row r="3848" spans="1:18" x14ac:dyDescent="0.25">
      <c r="A3848" t="s">
        <v>28</v>
      </c>
      <c r="B3848" t="s">
        <v>36</v>
      </c>
      <c r="C3848" t="s">
        <v>51</v>
      </c>
      <c r="D3848" t="s">
        <v>31</v>
      </c>
      <c r="E3848" s="1">
        <v>22</v>
      </c>
      <c r="F3848" t="str">
        <f t="shared" si="60"/>
        <v>Average Per Premise1-in-2October Monthly System Peak Day50% Cycling22</v>
      </c>
      <c r="G3848">
        <v>1.843599</v>
      </c>
      <c r="H3848">
        <v>1.776877</v>
      </c>
      <c r="I3848">
        <v>66.213099999999997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12598</v>
      </c>
      <c r="P3848" t="s">
        <v>58</v>
      </c>
      <c r="Q3848" t="s">
        <v>60</v>
      </c>
      <c r="R3848" t="s">
        <v>70</v>
      </c>
    </row>
    <row r="3849" spans="1:18" x14ac:dyDescent="0.25">
      <c r="A3849" t="s">
        <v>29</v>
      </c>
      <c r="B3849" t="s">
        <v>36</v>
      </c>
      <c r="C3849" t="s">
        <v>51</v>
      </c>
      <c r="D3849" t="s">
        <v>31</v>
      </c>
      <c r="E3849" s="1">
        <v>22</v>
      </c>
      <c r="F3849" t="str">
        <f t="shared" si="60"/>
        <v>Average Per Device1-in-2October Monthly System Peak Day50% Cycling22</v>
      </c>
      <c r="G3849">
        <v>1.5797620000000001</v>
      </c>
      <c r="H3849">
        <v>1.522589</v>
      </c>
      <c r="I3849">
        <v>66.213099999999997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12598</v>
      </c>
      <c r="P3849" t="s">
        <v>58</v>
      </c>
      <c r="Q3849" t="s">
        <v>60</v>
      </c>
      <c r="R3849" t="s">
        <v>70</v>
      </c>
    </row>
    <row r="3850" spans="1:18" x14ac:dyDescent="0.25">
      <c r="A3850" t="s">
        <v>43</v>
      </c>
      <c r="B3850" t="s">
        <v>36</v>
      </c>
      <c r="C3850" t="s">
        <v>51</v>
      </c>
      <c r="D3850" t="s">
        <v>31</v>
      </c>
      <c r="E3850" s="1">
        <v>22</v>
      </c>
      <c r="F3850" t="str">
        <f t="shared" si="60"/>
        <v>Aggregate1-in-2October Monthly System Peak Day50% Cycling22</v>
      </c>
      <c r="G3850">
        <v>23.225670000000001</v>
      </c>
      <c r="H3850">
        <v>22.385100000000001</v>
      </c>
      <c r="I3850">
        <v>66.213099999999997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12598</v>
      </c>
      <c r="P3850" t="s">
        <v>58</v>
      </c>
      <c r="Q3850" t="s">
        <v>60</v>
      </c>
      <c r="R3850" t="s">
        <v>70</v>
      </c>
    </row>
    <row r="3851" spans="1:18" x14ac:dyDescent="0.25">
      <c r="A3851" t="s">
        <v>30</v>
      </c>
      <c r="B3851" t="s">
        <v>36</v>
      </c>
      <c r="C3851" t="s">
        <v>51</v>
      </c>
      <c r="D3851" t="s">
        <v>26</v>
      </c>
      <c r="E3851" s="1">
        <v>22</v>
      </c>
      <c r="F3851" t="str">
        <f t="shared" si="60"/>
        <v>Average Per Ton1-in-2October Monthly System Peak DayAll22</v>
      </c>
      <c r="G3851">
        <v>0.39516319999999999</v>
      </c>
      <c r="H3851">
        <v>0.37464960000000003</v>
      </c>
      <c r="I3851">
        <v>66.403800000000004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21671</v>
      </c>
      <c r="P3851" t="s">
        <v>58</v>
      </c>
      <c r="Q3851" t="s">
        <v>60</v>
      </c>
    </row>
    <row r="3852" spans="1:18" x14ac:dyDescent="0.25">
      <c r="A3852" t="s">
        <v>28</v>
      </c>
      <c r="B3852" t="s">
        <v>36</v>
      </c>
      <c r="C3852" t="s">
        <v>51</v>
      </c>
      <c r="D3852" t="s">
        <v>26</v>
      </c>
      <c r="E3852" s="1">
        <v>22</v>
      </c>
      <c r="F3852" t="str">
        <f t="shared" si="60"/>
        <v>Average Per Premise1-in-2October Monthly System Peak DayAll22</v>
      </c>
      <c r="G3852">
        <v>1.6828449999999999</v>
      </c>
      <c r="H3852">
        <v>1.595486</v>
      </c>
      <c r="I3852">
        <v>66.403800000000004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21671</v>
      </c>
      <c r="P3852" t="s">
        <v>58</v>
      </c>
      <c r="Q3852" t="s">
        <v>60</v>
      </c>
    </row>
    <row r="3853" spans="1:18" x14ac:dyDescent="0.25">
      <c r="A3853" t="s">
        <v>29</v>
      </c>
      <c r="B3853" t="s">
        <v>36</v>
      </c>
      <c r="C3853" t="s">
        <v>51</v>
      </c>
      <c r="D3853" t="s">
        <v>26</v>
      </c>
      <c r="E3853" s="1">
        <v>22</v>
      </c>
      <c r="F3853" t="str">
        <f t="shared" si="60"/>
        <v>Average Per Device1-in-2October Monthly System Peak DayAll22</v>
      </c>
      <c r="G3853">
        <v>1.4074150000000001</v>
      </c>
      <c r="H3853">
        <v>1.334354</v>
      </c>
      <c r="I3853">
        <v>66.403800000000004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21671</v>
      </c>
      <c r="P3853" t="s">
        <v>58</v>
      </c>
      <c r="Q3853" t="s">
        <v>60</v>
      </c>
    </row>
    <row r="3854" spans="1:18" x14ac:dyDescent="0.25">
      <c r="A3854" t="s">
        <v>43</v>
      </c>
      <c r="B3854" t="s">
        <v>36</v>
      </c>
      <c r="C3854" t="s">
        <v>51</v>
      </c>
      <c r="D3854" t="s">
        <v>26</v>
      </c>
      <c r="E3854" s="1">
        <v>22</v>
      </c>
      <c r="F3854" t="str">
        <f t="shared" si="60"/>
        <v>Aggregate1-in-2October Monthly System Peak DayAll22</v>
      </c>
      <c r="G3854">
        <v>36.468940000000003</v>
      </c>
      <c r="H3854">
        <v>34.575769999999999</v>
      </c>
      <c r="I3854">
        <v>66.403800000000004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21671</v>
      </c>
      <c r="P3854" t="s">
        <v>58</v>
      </c>
      <c r="Q3854" t="s">
        <v>60</v>
      </c>
    </row>
    <row r="3855" spans="1:18" x14ac:dyDescent="0.25">
      <c r="A3855" t="s">
        <v>30</v>
      </c>
      <c r="B3855" t="s">
        <v>36</v>
      </c>
      <c r="C3855" t="s">
        <v>52</v>
      </c>
      <c r="D3855" t="s">
        <v>57</v>
      </c>
      <c r="E3855" s="1">
        <v>22</v>
      </c>
      <c r="F3855" t="str">
        <f t="shared" si="60"/>
        <v>Average Per Ton1-in-2September Monthly System Peak Day100% Cycling22</v>
      </c>
      <c r="G3855">
        <v>0.3880902</v>
      </c>
      <c r="H3855">
        <v>0.35595100000000002</v>
      </c>
      <c r="I3855">
        <v>76.083200000000005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9073</v>
      </c>
      <c r="P3855" t="s">
        <v>58</v>
      </c>
      <c r="Q3855" t="s">
        <v>60</v>
      </c>
      <c r="R3855" t="s">
        <v>71</v>
      </c>
    </row>
    <row r="3856" spans="1:18" x14ac:dyDescent="0.25">
      <c r="A3856" t="s">
        <v>28</v>
      </c>
      <c r="B3856" t="s">
        <v>36</v>
      </c>
      <c r="C3856" t="s">
        <v>52</v>
      </c>
      <c r="D3856" t="s">
        <v>57</v>
      </c>
      <c r="E3856" s="1">
        <v>22</v>
      </c>
      <c r="F3856" t="str">
        <f t="shared" si="60"/>
        <v>Average Per Premise1-in-2September Monthly System Peak Day100% Cycling22</v>
      </c>
      <c r="G3856">
        <v>1.7426759999999999</v>
      </c>
      <c r="H3856">
        <v>1.5983579999999999</v>
      </c>
      <c r="I3856">
        <v>76.083200000000005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9073</v>
      </c>
      <c r="P3856" t="s">
        <v>58</v>
      </c>
      <c r="Q3856" t="s">
        <v>60</v>
      </c>
      <c r="R3856" t="s">
        <v>71</v>
      </c>
    </row>
    <row r="3857" spans="1:18" x14ac:dyDescent="0.25">
      <c r="A3857" t="s">
        <v>29</v>
      </c>
      <c r="B3857" t="s">
        <v>36</v>
      </c>
      <c r="C3857" t="s">
        <v>52</v>
      </c>
      <c r="D3857" t="s">
        <v>57</v>
      </c>
      <c r="E3857" s="1">
        <v>22</v>
      </c>
      <c r="F3857" t="str">
        <f t="shared" si="60"/>
        <v>Average Per Device1-in-2September Monthly System Peak Day100% Cycling22</v>
      </c>
      <c r="G3857">
        <v>1.4104639999999999</v>
      </c>
      <c r="H3857">
        <v>1.293658</v>
      </c>
      <c r="I3857">
        <v>76.083200000000005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9073</v>
      </c>
      <c r="P3857" t="s">
        <v>58</v>
      </c>
      <c r="Q3857" t="s">
        <v>60</v>
      </c>
      <c r="R3857" t="s">
        <v>71</v>
      </c>
    </row>
    <row r="3858" spans="1:18" x14ac:dyDescent="0.25">
      <c r="A3858" t="s">
        <v>43</v>
      </c>
      <c r="B3858" t="s">
        <v>36</v>
      </c>
      <c r="C3858" t="s">
        <v>52</v>
      </c>
      <c r="D3858" t="s">
        <v>57</v>
      </c>
      <c r="E3858" s="1">
        <v>22</v>
      </c>
      <c r="F3858" t="str">
        <f t="shared" si="60"/>
        <v>Aggregate1-in-2September Monthly System Peak Day100% Cycling22</v>
      </c>
      <c r="G3858">
        <v>15.811299999999999</v>
      </c>
      <c r="H3858">
        <v>14.501910000000001</v>
      </c>
      <c r="I3858">
        <v>76.083200000000005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9073</v>
      </c>
      <c r="P3858" t="s">
        <v>58</v>
      </c>
      <c r="Q3858" t="s">
        <v>60</v>
      </c>
      <c r="R3858" t="s">
        <v>71</v>
      </c>
    </row>
    <row r="3859" spans="1:18" x14ac:dyDescent="0.25">
      <c r="A3859" t="s">
        <v>30</v>
      </c>
      <c r="B3859" t="s">
        <v>36</v>
      </c>
      <c r="C3859" t="s">
        <v>52</v>
      </c>
      <c r="D3859" t="s">
        <v>31</v>
      </c>
      <c r="E3859" s="1">
        <v>22</v>
      </c>
      <c r="F3859" t="str">
        <f t="shared" si="60"/>
        <v>Average Per Ton1-in-2September Monthly System Peak Day50% Cycling22</v>
      </c>
      <c r="G3859">
        <v>0.50315719999999997</v>
      </c>
      <c r="H3859">
        <v>0.48494730000000003</v>
      </c>
      <c r="I3859">
        <v>76.165899999999993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12598</v>
      </c>
      <c r="P3859" t="s">
        <v>58</v>
      </c>
      <c r="Q3859" t="s">
        <v>60</v>
      </c>
      <c r="R3859" t="s">
        <v>71</v>
      </c>
    </row>
    <row r="3860" spans="1:18" x14ac:dyDescent="0.25">
      <c r="A3860" t="s">
        <v>28</v>
      </c>
      <c r="B3860" t="s">
        <v>36</v>
      </c>
      <c r="C3860" t="s">
        <v>52</v>
      </c>
      <c r="D3860" t="s">
        <v>31</v>
      </c>
      <c r="E3860" s="1">
        <v>22</v>
      </c>
      <c r="F3860" t="str">
        <f t="shared" si="60"/>
        <v>Average Per Premise1-in-2September Monthly System Peak Day50% Cycling22</v>
      </c>
      <c r="G3860">
        <v>2.0587589999999998</v>
      </c>
      <c r="H3860">
        <v>1.9842500000000001</v>
      </c>
      <c r="I3860">
        <v>76.165899999999993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12598</v>
      </c>
      <c r="P3860" t="s">
        <v>58</v>
      </c>
      <c r="Q3860" t="s">
        <v>60</v>
      </c>
      <c r="R3860" t="s">
        <v>71</v>
      </c>
    </row>
    <row r="3861" spans="1:18" x14ac:dyDescent="0.25">
      <c r="A3861" t="s">
        <v>29</v>
      </c>
      <c r="B3861" t="s">
        <v>36</v>
      </c>
      <c r="C3861" t="s">
        <v>52</v>
      </c>
      <c r="D3861" t="s">
        <v>31</v>
      </c>
      <c r="E3861" s="1">
        <v>22</v>
      </c>
      <c r="F3861" t="str">
        <f t="shared" si="60"/>
        <v>Average Per Device1-in-2September Monthly System Peak Day50% Cycling22</v>
      </c>
      <c r="G3861">
        <v>1.76413</v>
      </c>
      <c r="H3861">
        <v>1.7002839999999999</v>
      </c>
      <c r="I3861">
        <v>76.165899999999993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12598</v>
      </c>
      <c r="P3861" t="s">
        <v>58</v>
      </c>
      <c r="Q3861" t="s">
        <v>60</v>
      </c>
      <c r="R3861" t="s">
        <v>71</v>
      </c>
    </row>
    <row r="3862" spans="1:18" x14ac:dyDescent="0.25">
      <c r="A3862" t="s">
        <v>43</v>
      </c>
      <c r="B3862" t="s">
        <v>36</v>
      </c>
      <c r="C3862" t="s">
        <v>52</v>
      </c>
      <c r="D3862" t="s">
        <v>31</v>
      </c>
      <c r="E3862" s="1">
        <v>22</v>
      </c>
      <c r="F3862" t="str">
        <f t="shared" si="60"/>
        <v>Aggregate1-in-2September Monthly System Peak Day50% Cycling22</v>
      </c>
      <c r="G3862">
        <v>25.936240000000002</v>
      </c>
      <c r="H3862">
        <v>24.997579999999999</v>
      </c>
      <c r="I3862">
        <v>76.165899999999993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12598</v>
      </c>
      <c r="P3862" t="s">
        <v>58</v>
      </c>
      <c r="Q3862" t="s">
        <v>60</v>
      </c>
      <c r="R3862" t="s">
        <v>71</v>
      </c>
    </row>
    <row r="3863" spans="1:18" x14ac:dyDescent="0.25">
      <c r="A3863" t="s">
        <v>30</v>
      </c>
      <c r="B3863" t="s">
        <v>36</v>
      </c>
      <c r="C3863" t="s">
        <v>52</v>
      </c>
      <c r="D3863" t="s">
        <v>26</v>
      </c>
      <c r="E3863" s="1">
        <v>22</v>
      </c>
      <c r="F3863" t="str">
        <f t="shared" si="60"/>
        <v>Average Per Ton1-in-2September Monthly System Peak DayAll22</v>
      </c>
      <c r="G3863">
        <v>0.45497860000000001</v>
      </c>
      <c r="H3863">
        <v>0.4309365</v>
      </c>
      <c r="I3863">
        <v>76.131299999999996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21671</v>
      </c>
      <c r="P3863" t="s">
        <v>58</v>
      </c>
      <c r="Q3863" t="s">
        <v>60</v>
      </c>
    </row>
    <row r="3864" spans="1:18" x14ac:dyDescent="0.25">
      <c r="A3864" t="s">
        <v>28</v>
      </c>
      <c r="B3864" t="s">
        <v>36</v>
      </c>
      <c r="C3864" t="s">
        <v>52</v>
      </c>
      <c r="D3864" t="s">
        <v>26</v>
      </c>
      <c r="E3864" s="1">
        <v>22</v>
      </c>
      <c r="F3864" t="str">
        <f t="shared" si="60"/>
        <v>Average Per Premise1-in-2September Monthly System Peak DayAll22</v>
      </c>
      <c r="G3864">
        <v>1.937576</v>
      </c>
      <c r="H3864">
        <v>1.8351900000000001</v>
      </c>
      <c r="I3864">
        <v>76.131299999999996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21671</v>
      </c>
      <c r="P3864" t="s">
        <v>58</v>
      </c>
      <c r="Q3864" t="s">
        <v>60</v>
      </c>
    </row>
    <row r="3865" spans="1:18" x14ac:dyDescent="0.25">
      <c r="A3865" t="s">
        <v>29</v>
      </c>
      <c r="B3865" t="s">
        <v>36</v>
      </c>
      <c r="C3865" t="s">
        <v>52</v>
      </c>
      <c r="D3865" t="s">
        <v>26</v>
      </c>
      <c r="E3865" s="1">
        <v>22</v>
      </c>
      <c r="F3865" t="str">
        <f t="shared" si="60"/>
        <v>Average Per Device1-in-2September Monthly System Peak DayAll22</v>
      </c>
      <c r="G3865">
        <v>1.6204540000000001</v>
      </c>
      <c r="H3865">
        <v>1.5348250000000001</v>
      </c>
      <c r="I3865">
        <v>76.131299999999996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21671</v>
      </c>
      <c r="P3865" t="s">
        <v>58</v>
      </c>
      <c r="Q3865" t="s">
        <v>60</v>
      </c>
    </row>
    <row r="3866" spans="1:18" x14ac:dyDescent="0.25">
      <c r="A3866" t="s">
        <v>43</v>
      </c>
      <c r="B3866" t="s">
        <v>36</v>
      </c>
      <c r="C3866" t="s">
        <v>52</v>
      </c>
      <c r="D3866" t="s">
        <v>26</v>
      </c>
      <c r="E3866" s="1">
        <v>22</v>
      </c>
      <c r="F3866" t="str">
        <f t="shared" si="60"/>
        <v>Aggregate1-in-2September Monthly System Peak DayAll22</v>
      </c>
      <c r="G3866">
        <v>41.989199999999997</v>
      </c>
      <c r="H3866">
        <v>39.770400000000002</v>
      </c>
      <c r="I3866">
        <v>76.131299999999996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21671</v>
      </c>
      <c r="P3866" t="s">
        <v>58</v>
      </c>
      <c r="Q3866" t="s">
        <v>60</v>
      </c>
    </row>
    <row r="3867" spans="1:18" x14ac:dyDescent="0.25">
      <c r="A3867" t="s">
        <v>30</v>
      </c>
      <c r="B3867" t="s">
        <v>36</v>
      </c>
      <c r="C3867" t="s">
        <v>47</v>
      </c>
      <c r="D3867" t="s">
        <v>57</v>
      </c>
      <c r="E3867" s="1">
        <v>23</v>
      </c>
      <c r="F3867" t="str">
        <f t="shared" si="60"/>
        <v>Average Per Ton1-in-2August Monthly System Peak Day100% Cycling23</v>
      </c>
      <c r="G3867">
        <v>0.30673610000000001</v>
      </c>
      <c r="H3867">
        <v>0.28699789999999997</v>
      </c>
      <c r="I3867">
        <v>71.856999999999999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9073</v>
      </c>
      <c r="P3867" t="s">
        <v>58</v>
      </c>
      <c r="Q3867" t="s">
        <v>60</v>
      </c>
      <c r="R3867" t="s">
        <v>66</v>
      </c>
    </row>
    <row r="3868" spans="1:18" x14ac:dyDescent="0.25">
      <c r="A3868" t="s">
        <v>28</v>
      </c>
      <c r="B3868" t="s">
        <v>36</v>
      </c>
      <c r="C3868" t="s">
        <v>47</v>
      </c>
      <c r="D3868" t="s">
        <v>57</v>
      </c>
      <c r="E3868" s="1">
        <v>23</v>
      </c>
      <c r="F3868" t="str">
        <f t="shared" si="60"/>
        <v>Average Per Premise1-in-2August Monthly System Peak Day100% Cycling23</v>
      </c>
      <c r="G3868">
        <v>1.377364</v>
      </c>
      <c r="H3868">
        <v>1.288732</v>
      </c>
      <c r="I3868">
        <v>71.856999999999999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9073</v>
      </c>
      <c r="P3868" t="s">
        <v>58</v>
      </c>
      <c r="Q3868" t="s">
        <v>60</v>
      </c>
      <c r="R3868" t="s">
        <v>66</v>
      </c>
    </row>
    <row r="3869" spans="1:18" x14ac:dyDescent="0.25">
      <c r="A3869" t="s">
        <v>29</v>
      </c>
      <c r="B3869" t="s">
        <v>36</v>
      </c>
      <c r="C3869" t="s">
        <v>47</v>
      </c>
      <c r="D3869" t="s">
        <v>57</v>
      </c>
      <c r="E3869" s="1">
        <v>23</v>
      </c>
      <c r="F3869" t="str">
        <f t="shared" si="60"/>
        <v>Average Per Device1-in-2August Monthly System Peak Day100% Cycling23</v>
      </c>
      <c r="G3869">
        <v>1.1147929999999999</v>
      </c>
      <c r="H3869">
        <v>1.0430569999999999</v>
      </c>
      <c r="I3869">
        <v>71.856999999999999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9073</v>
      </c>
      <c r="P3869" t="s">
        <v>58</v>
      </c>
      <c r="Q3869" t="s">
        <v>60</v>
      </c>
      <c r="R3869" t="s">
        <v>66</v>
      </c>
    </row>
    <row r="3870" spans="1:18" x14ac:dyDescent="0.25">
      <c r="A3870" t="s">
        <v>43</v>
      </c>
      <c r="B3870" t="s">
        <v>36</v>
      </c>
      <c r="C3870" t="s">
        <v>47</v>
      </c>
      <c r="D3870" t="s">
        <v>57</v>
      </c>
      <c r="E3870" s="1">
        <v>23</v>
      </c>
      <c r="F3870" t="str">
        <f t="shared" si="60"/>
        <v>Aggregate1-in-2August Monthly System Peak Day100% Cycling23</v>
      </c>
      <c r="G3870">
        <v>12.496829999999999</v>
      </c>
      <c r="H3870">
        <v>11.69267</v>
      </c>
      <c r="I3870">
        <v>71.856999999999999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9073</v>
      </c>
      <c r="P3870" t="s">
        <v>58</v>
      </c>
      <c r="Q3870" t="s">
        <v>60</v>
      </c>
      <c r="R3870" t="s">
        <v>66</v>
      </c>
    </row>
    <row r="3871" spans="1:18" x14ac:dyDescent="0.25">
      <c r="A3871" t="s">
        <v>30</v>
      </c>
      <c r="B3871" t="s">
        <v>36</v>
      </c>
      <c r="C3871" t="s">
        <v>47</v>
      </c>
      <c r="D3871" t="s">
        <v>31</v>
      </c>
      <c r="E3871" s="1">
        <v>23</v>
      </c>
      <c r="F3871" t="str">
        <f t="shared" si="60"/>
        <v>Average Per Ton1-in-2August Monthly System Peak Day50% Cycling23</v>
      </c>
      <c r="G3871">
        <v>0.4046611</v>
      </c>
      <c r="H3871">
        <v>0.39302029999999999</v>
      </c>
      <c r="I3871">
        <v>71.630399999999995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12598</v>
      </c>
      <c r="P3871" t="s">
        <v>58</v>
      </c>
      <c r="Q3871" t="s">
        <v>60</v>
      </c>
      <c r="R3871" t="s">
        <v>66</v>
      </c>
    </row>
    <row r="3872" spans="1:18" x14ac:dyDescent="0.25">
      <c r="A3872" t="s">
        <v>28</v>
      </c>
      <c r="B3872" t="s">
        <v>36</v>
      </c>
      <c r="C3872" t="s">
        <v>47</v>
      </c>
      <c r="D3872" t="s">
        <v>31</v>
      </c>
      <c r="E3872" s="1">
        <v>23</v>
      </c>
      <c r="F3872" t="str">
        <f t="shared" si="60"/>
        <v>Average Per Premise1-in-2August Monthly System Peak Day50% Cycling23</v>
      </c>
      <c r="G3872">
        <v>1.6557440000000001</v>
      </c>
      <c r="H3872">
        <v>1.608114</v>
      </c>
      <c r="I3872">
        <v>71.630399999999995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12598</v>
      </c>
      <c r="P3872" t="s">
        <v>58</v>
      </c>
      <c r="Q3872" t="s">
        <v>60</v>
      </c>
      <c r="R3872" t="s">
        <v>66</v>
      </c>
    </row>
    <row r="3873" spans="1:18" x14ac:dyDescent="0.25">
      <c r="A3873" t="s">
        <v>29</v>
      </c>
      <c r="B3873" t="s">
        <v>36</v>
      </c>
      <c r="C3873" t="s">
        <v>47</v>
      </c>
      <c r="D3873" t="s">
        <v>31</v>
      </c>
      <c r="E3873" s="1">
        <v>23</v>
      </c>
      <c r="F3873" t="str">
        <f t="shared" si="60"/>
        <v>Average Per Device1-in-2August Monthly System Peak Day50% Cycling23</v>
      </c>
      <c r="G3873">
        <v>1.4187909999999999</v>
      </c>
      <c r="H3873">
        <v>1.377977</v>
      </c>
      <c r="I3873">
        <v>71.630399999999995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12598</v>
      </c>
      <c r="P3873" t="s">
        <v>58</v>
      </c>
      <c r="Q3873" t="s">
        <v>60</v>
      </c>
      <c r="R3873" t="s">
        <v>66</v>
      </c>
    </row>
    <row r="3874" spans="1:18" x14ac:dyDescent="0.25">
      <c r="A3874" t="s">
        <v>43</v>
      </c>
      <c r="B3874" t="s">
        <v>36</v>
      </c>
      <c r="C3874" t="s">
        <v>47</v>
      </c>
      <c r="D3874" t="s">
        <v>31</v>
      </c>
      <c r="E3874" s="1">
        <v>23</v>
      </c>
      <c r="F3874" t="str">
        <f t="shared" si="60"/>
        <v>Aggregate1-in-2August Monthly System Peak Day50% Cycling23</v>
      </c>
      <c r="G3874">
        <v>20.859059999999999</v>
      </c>
      <c r="H3874">
        <v>20.25902</v>
      </c>
      <c r="I3874">
        <v>71.630399999999995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12598</v>
      </c>
      <c r="P3874" t="s">
        <v>58</v>
      </c>
      <c r="Q3874" t="s">
        <v>60</v>
      </c>
      <c r="R3874" t="s">
        <v>66</v>
      </c>
    </row>
    <row r="3875" spans="1:18" x14ac:dyDescent="0.25">
      <c r="A3875" t="s">
        <v>30</v>
      </c>
      <c r="B3875" t="s">
        <v>36</v>
      </c>
      <c r="C3875" t="s">
        <v>47</v>
      </c>
      <c r="D3875" t="s">
        <v>26</v>
      </c>
      <c r="E3875" s="1">
        <v>23</v>
      </c>
      <c r="F3875" t="str">
        <f t="shared" si="60"/>
        <v>Average Per Ton1-in-2August Monthly System Peak DayAll23</v>
      </c>
      <c r="G3875">
        <v>0.36365989999999998</v>
      </c>
      <c r="H3875">
        <v>0.34862870000000001</v>
      </c>
      <c r="I3875">
        <v>71.725300000000004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21671</v>
      </c>
      <c r="P3875" t="s">
        <v>58</v>
      </c>
      <c r="Q3875" t="s">
        <v>60</v>
      </c>
    </row>
    <row r="3876" spans="1:18" x14ac:dyDescent="0.25">
      <c r="A3876" t="s">
        <v>28</v>
      </c>
      <c r="B3876" t="s">
        <v>36</v>
      </c>
      <c r="C3876" t="s">
        <v>47</v>
      </c>
      <c r="D3876" t="s">
        <v>26</v>
      </c>
      <c r="E3876" s="1">
        <v>23</v>
      </c>
      <c r="F3876" t="str">
        <f t="shared" si="60"/>
        <v>Average Per Premise1-in-2August Monthly System Peak DayAll23</v>
      </c>
      <c r="G3876">
        <v>1.5486850000000001</v>
      </c>
      <c r="H3876">
        <v>1.4846729999999999</v>
      </c>
      <c r="I3876">
        <v>71.725300000000004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21671</v>
      </c>
      <c r="P3876" t="s">
        <v>58</v>
      </c>
      <c r="Q3876" t="s">
        <v>60</v>
      </c>
    </row>
    <row r="3877" spans="1:18" x14ac:dyDescent="0.25">
      <c r="A3877" t="s">
        <v>29</v>
      </c>
      <c r="B3877" t="s">
        <v>36</v>
      </c>
      <c r="C3877" t="s">
        <v>47</v>
      </c>
      <c r="D3877" t="s">
        <v>26</v>
      </c>
      <c r="E3877" s="1">
        <v>23</v>
      </c>
      <c r="F3877" t="str">
        <f t="shared" si="60"/>
        <v>Average Per Device1-in-2August Monthly System Peak DayAll23</v>
      </c>
      <c r="G3877">
        <v>1.2952129999999999</v>
      </c>
      <c r="H3877">
        <v>1.2416780000000001</v>
      </c>
      <c r="I3877">
        <v>71.725300000000004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21671</v>
      </c>
      <c r="P3877" t="s">
        <v>58</v>
      </c>
      <c r="Q3877" t="s">
        <v>60</v>
      </c>
    </row>
    <row r="3878" spans="1:18" x14ac:dyDescent="0.25">
      <c r="A3878" t="s">
        <v>43</v>
      </c>
      <c r="B3878" t="s">
        <v>36</v>
      </c>
      <c r="C3878" t="s">
        <v>47</v>
      </c>
      <c r="D3878" t="s">
        <v>26</v>
      </c>
      <c r="E3878" s="1">
        <v>23</v>
      </c>
      <c r="F3878" t="str">
        <f t="shared" si="60"/>
        <v>Aggregate1-in-2August Monthly System Peak DayAll23</v>
      </c>
      <c r="G3878">
        <v>33.561549999999997</v>
      </c>
      <c r="H3878">
        <v>32.174349999999997</v>
      </c>
      <c r="I3878">
        <v>71.725300000000004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21671</v>
      </c>
      <c r="P3878" t="s">
        <v>58</v>
      </c>
      <c r="Q3878" t="s">
        <v>60</v>
      </c>
    </row>
    <row r="3879" spans="1:18" x14ac:dyDescent="0.25">
      <c r="A3879" t="s">
        <v>30</v>
      </c>
      <c r="B3879" t="s">
        <v>36</v>
      </c>
      <c r="C3879" t="s">
        <v>37</v>
      </c>
      <c r="D3879" t="s">
        <v>57</v>
      </c>
      <c r="E3879" s="1">
        <v>23</v>
      </c>
      <c r="F3879" t="str">
        <f t="shared" si="60"/>
        <v>Average Per Ton1-in-2August Typical Event Day100% Cycling23</v>
      </c>
      <c r="G3879">
        <v>0.2813466</v>
      </c>
      <c r="H3879">
        <v>0.26324229999999998</v>
      </c>
      <c r="I3879">
        <v>70.088399999999993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9073</v>
      </c>
      <c r="P3879" t="s">
        <v>58</v>
      </c>
      <c r="Q3879" t="s">
        <v>60</v>
      </c>
      <c r="R3879" t="s">
        <v>66</v>
      </c>
    </row>
    <row r="3880" spans="1:18" x14ac:dyDescent="0.25">
      <c r="A3880" t="s">
        <v>28</v>
      </c>
      <c r="B3880" t="s">
        <v>36</v>
      </c>
      <c r="C3880" t="s">
        <v>37</v>
      </c>
      <c r="D3880" t="s">
        <v>57</v>
      </c>
      <c r="E3880" s="1">
        <v>23</v>
      </c>
      <c r="F3880" t="str">
        <f t="shared" si="60"/>
        <v>Average Per Premise1-in-2August Typical Event Day100% Cycling23</v>
      </c>
      <c r="G3880">
        <v>1.2633559999999999</v>
      </c>
      <c r="H3880">
        <v>1.182061</v>
      </c>
      <c r="I3880">
        <v>70.088399999999993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9073</v>
      </c>
      <c r="P3880" t="s">
        <v>58</v>
      </c>
      <c r="Q3880" t="s">
        <v>60</v>
      </c>
      <c r="R3880" t="s">
        <v>66</v>
      </c>
    </row>
    <row r="3881" spans="1:18" x14ac:dyDescent="0.25">
      <c r="A3881" t="s">
        <v>29</v>
      </c>
      <c r="B3881" t="s">
        <v>36</v>
      </c>
      <c r="C3881" t="s">
        <v>37</v>
      </c>
      <c r="D3881" t="s">
        <v>57</v>
      </c>
      <c r="E3881" s="1">
        <v>23</v>
      </c>
      <c r="F3881" t="str">
        <f t="shared" si="60"/>
        <v>Average Per Device1-in-2August Typical Event Day100% Cycling23</v>
      </c>
      <c r="G3881">
        <v>1.022518</v>
      </c>
      <c r="H3881">
        <v>0.95672040000000003</v>
      </c>
      <c r="I3881">
        <v>70.088399999999993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9073</v>
      </c>
      <c r="P3881" t="s">
        <v>58</v>
      </c>
      <c r="Q3881" t="s">
        <v>60</v>
      </c>
      <c r="R3881" t="s">
        <v>66</v>
      </c>
    </row>
    <row r="3882" spans="1:18" x14ac:dyDescent="0.25">
      <c r="A3882" t="s">
        <v>43</v>
      </c>
      <c r="B3882" t="s">
        <v>36</v>
      </c>
      <c r="C3882" t="s">
        <v>37</v>
      </c>
      <c r="D3882" t="s">
        <v>57</v>
      </c>
      <c r="E3882" s="1">
        <v>23</v>
      </c>
      <c r="F3882" t="str">
        <f t="shared" si="60"/>
        <v>Aggregate1-in-2August Typical Event Day100% Cycling23</v>
      </c>
      <c r="G3882">
        <v>11.462429999999999</v>
      </c>
      <c r="H3882">
        <v>10.72484</v>
      </c>
      <c r="I3882">
        <v>70.088399999999993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9073</v>
      </c>
      <c r="P3882" t="s">
        <v>58</v>
      </c>
      <c r="Q3882" t="s">
        <v>60</v>
      </c>
      <c r="R3882" t="s">
        <v>66</v>
      </c>
    </row>
    <row r="3883" spans="1:18" x14ac:dyDescent="0.25">
      <c r="A3883" t="s">
        <v>30</v>
      </c>
      <c r="B3883" t="s">
        <v>36</v>
      </c>
      <c r="C3883" t="s">
        <v>37</v>
      </c>
      <c r="D3883" t="s">
        <v>31</v>
      </c>
      <c r="E3883" s="1">
        <v>23</v>
      </c>
      <c r="F3883" t="str">
        <f t="shared" si="60"/>
        <v>Average Per Ton1-in-2August Typical Event Day50% Cycling23</v>
      </c>
      <c r="G3883">
        <v>0.38692670000000001</v>
      </c>
      <c r="H3883">
        <v>0.37579620000000002</v>
      </c>
      <c r="I3883">
        <v>69.877200000000002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12598</v>
      </c>
      <c r="P3883" t="s">
        <v>58</v>
      </c>
      <c r="Q3883" t="s">
        <v>60</v>
      </c>
      <c r="R3883" t="s">
        <v>66</v>
      </c>
    </row>
    <row r="3884" spans="1:18" x14ac:dyDescent="0.25">
      <c r="A3884" t="s">
        <v>28</v>
      </c>
      <c r="B3884" t="s">
        <v>36</v>
      </c>
      <c r="C3884" t="s">
        <v>37</v>
      </c>
      <c r="D3884" t="s">
        <v>31</v>
      </c>
      <c r="E3884" s="1">
        <v>23</v>
      </c>
      <c r="F3884" t="str">
        <f t="shared" si="60"/>
        <v>Average Per Premise1-in-2August Typical Event Day50% Cycling23</v>
      </c>
      <c r="G3884">
        <v>1.5831809999999999</v>
      </c>
      <c r="H3884">
        <v>1.5376380000000001</v>
      </c>
      <c r="I3884">
        <v>69.877200000000002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12598</v>
      </c>
      <c r="P3884" t="s">
        <v>58</v>
      </c>
      <c r="Q3884" t="s">
        <v>60</v>
      </c>
      <c r="R3884" t="s">
        <v>66</v>
      </c>
    </row>
    <row r="3885" spans="1:18" x14ac:dyDescent="0.25">
      <c r="A3885" t="s">
        <v>29</v>
      </c>
      <c r="B3885" t="s">
        <v>36</v>
      </c>
      <c r="C3885" t="s">
        <v>37</v>
      </c>
      <c r="D3885" t="s">
        <v>31</v>
      </c>
      <c r="E3885" s="1">
        <v>23</v>
      </c>
      <c r="F3885" t="str">
        <f t="shared" si="60"/>
        <v>Average Per Device1-in-2August Typical Event Day50% Cycling23</v>
      </c>
      <c r="G3885">
        <v>1.3566119999999999</v>
      </c>
      <c r="H3885">
        <v>1.3175870000000001</v>
      </c>
      <c r="I3885">
        <v>69.877200000000002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12598</v>
      </c>
      <c r="P3885" t="s">
        <v>58</v>
      </c>
      <c r="Q3885" t="s">
        <v>60</v>
      </c>
      <c r="R3885" t="s">
        <v>66</v>
      </c>
    </row>
    <row r="3886" spans="1:18" x14ac:dyDescent="0.25">
      <c r="A3886" t="s">
        <v>43</v>
      </c>
      <c r="B3886" t="s">
        <v>36</v>
      </c>
      <c r="C3886" t="s">
        <v>37</v>
      </c>
      <c r="D3886" t="s">
        <v>31</v>
      </c>
      <c r="E3886" s="1">
        <v>23</v>
      </c>
      <c r="F3886" t="str">
        <f t="shared" si="60"/>
        <v>Aggregate1-in-2August Typical Event Day50% Cycling23</v>
      </c>
      <c r="G3886">
        <v>19.94491</v>
      </c>
      <c r="H3886">
        <v>19.371169999999999</v>
      </c>
      <c r="I3886">
        <v>69.877200000000002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12598</v>
      </c>
      <c r="P3886" t="s">
        <v>58</v>
      </c>
      <c r="Q3886" t="s">
        <v>60</v>
      </c>
      <c r="R3886" t="s">
        <v>66</v>
      </c>
    </row>
    <row r="3887" spans="1:18" x14ac:dyDescent="0.25">
      <c r="A3887" t="s">
        <v>30</v>
      </c>
      <c r="B3887" t="s">
        <v>36</v>
      </c>
      <c r="C3887" t="s">
        <v>37</v>
      </c>
      <c r="D3887" t="s">
        <v>26</v>
      </c>
      <c r="E3887" s="1">
        <v>23</v>
      </c>
      <c r="F3887" t="str">
        <f t="shared" si="60"/>
        <v>Average Per Ton1-in-2August Typical Event DayAll23</v>
      </c>
      <c r="G3887">
        <v>0.34272039999999998</v>
      </c>
      <c r="H3887">
        <v>0.32866990000000001</v>
      </c>
      <c r="I3887">
        <v>69.965599999999995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21671</v>
      </c>
      <c r="P3887" t="s">
        <v>58</v>
      </c>
      <c r="Q3887" t="s">
        <v>60</v>
      </c>
    </row>
    <row r="3888" spans="1:18" x14ac:dyDescent="0.25">
      <c r="A3888" t="s">
        <v>28</v>
      </c>
      <c r="B3888" t="s">
        <v>36</v>
      </c>
      <c r="C3888" t="s">
        <v>37</v>
      </c>
      <c r="D3888" t="s">
        <v>26</v>
      </c>
      <c r="E3888" s="1">
        <v>23</v>
      </c>
      <c r="F3888" t="str">
        <f t="shared" si="60"/>
        <v>Average Per Premise1-in-2August Typical Event DayAll23</v>
      </c>
      <c r="G3888">
        <v>1.4595119999999999</v>
      </c>
      <c r="H3888">
        <v>1.3996759999999999</v>
      </c>
      <c r="I3888">
        <v>69.965599999999995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21671</v>
      </c>
      <c r="P3888" t="s">
        <v>58</v>
      </c>
      <c r="Q3888" t="s">
        <v>60</v>
      </c>
    </row>
    <row r="3889" spans="1:18" x14ac:dyDescent="0.25">
      <c r="A3889" t="s">
        <v>29</v>
      </c>
      <c r="B3889" t="s">
        <v>36</v>
      </c>
      <c r="C3889" t="s">
        <v>37</v>
      </c>
      <c r="D3889" t="s">
        <v>26</v>
      </c>
      <c r="E3889" s="1">
        <v>23</v>
      </c>
      <c r="F3889" t="str">
        <f t="shared" si="60"/>
        <v>Average Per Device1-in-2August Typical Event DayAll23</v>
      </c>
      <c r="G3889">
        <v>1.220634</v>
      </c>
      <c r="H3889">
        <v>1.1705920000000001</v>
      </c>
      <c r="I3889">
        <v>69.965599999999995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21671</v>
      </c>
      <c r="P3889" t="s">
        <v>58</v>
      </c>
      <c r="Q3889" t="s">
        <v>60</v>
      </c>
    </row>
    <row r="3890" spans="1:18" x14ac:dyDescent="0.25">
      <c r="A3890" t="s">
        <v>43</v>
      </c>
      <c r="B3890" t="s">
        <v>36</v>
      </c>
      <c r="C3890" t="s">
        <v>37</v>
      </c>
      <c r="D3890" t="s">
        <v>26</v>
      </c>
      <c r="E3890" s="1">
        <v>23</v>
      </c>
      <c r="F3890" t="str">
        <f t="shared" si="60"/>
        <v>Aggregate1-in-2August Typical Event DayAll23</v>
      </c>
      <c r="G3890">
        <v>31.629079999999998</v>
      </c>
      <c r="H3890">
        <v>30.332380000000001</v>
      </c>
      <c r="I3890">
        <v>69.965599999999995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21671</v>
      </c>
      <c r="P3890" t="s">
        <v>58</v>
      </c>
      <c r="Q3890" t="s">
        <v>60</v>
      </c>
    </row>
    <row r="3891" spans="1:18" x14ac:dyDescent="0.25">
      <c r="A3891" t="s">
        <v>30</v>
      </c>
      <c r="B3891" t="s">
        <v>36</v>
      </c>
      <c r="C3891" t="s">
        <v>48</v>
      </c>
      <c r="D3891" t="s">
        <v>57</v>
      </c>
      <c r="E3891" s="1">
        <v>23</v>
      </c>
      <c r="F3891" t="str">
        <f t="shared" si="60"/>
        <v>Average Per Ton1-in-2July Monthly System Peak Day100% Cycling23</v>
      </c>
      <c r="G3891">
        <v>0.2781093</v>
      </c>
      <c r="H3891">
        <v>0.26021329999999998</v>
      </c>
      <c r="I3891">
        <v>70.034499999999994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9073</v>
      </c>
      <c r="P3891" t="s">
        <v>58</v>
      </c>
      <c r="Q3891" t="s">
        <v>60</v>
      </c>
      <c r="R3891" t="s">
        <v>67</v>
      </c>
    </row>
    <row r="3892" spans="1:18" x14ac:dyDescent="0.25">
      <c r="A3892" t="s">
        <v>28</v>
      </c>
      <c r="B3892" t="s">
        <v>36</v>
      </c>
      <c r="C3892" t="s">
        <v>48</v>
      </c>
      <c r="D3892" t="s">
        <v>57</v>
      </c>
      <c r="E3892" s="1">
        <v>23</v>
      </c>
      <c r="F3892" t="str">
        <f t="shared" si="60"/>
        <v>Average Per Premise1-in-2July Monthly System Peak Day100% Cycling23</v>
      </c>
      <c r="G3892">
        <v>1.2488189999999999</v>
      </c>
      <c r="H3892">
        <v>1.1684589999999999</v>
      </c>
      <c r="I3892">
        <v>70.034499999999994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9073</v>
      </c>
      <c r="P3892" t="s">
        <v>58</v>
      </c>
      <c r="Q3892" t="s">
        <v>60</v>
      </c>
      <c r="R3892" t="s">
        <v>67</v>
      </c>
    </row>
    <row r="3893" spans="1:18" x14ac:dyDescent="0.25">
      <c r="A3893" t="s">
        <v>29</v>
      </c>
      <c r="B3893" t="s">
        <v>36</v>
      </c>
      <c r="C3893" t="s">
        <v>48</v>
      </c>
      <c r="D3893" t="s">
        <v>57</v>
      </c>
      <c r="E3893" s="1">
        <v>23</v>
      </c>
      <c r="F3893" t="str">
        <f t="shared" si="60"/>
        <v>Average Per Device1-in-2July Monthly System Peak Day100% Cycling23</v>
      </c>
      <c r="G3893">
        <v>1.0107520000000001</v>
      </c>
      <c r="H3893">
        <v>0.94571190000000005</v>
      </c>
      <c r="I3893">
        <v>70.034499999999994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9073</v>
      </c>
      <c r="P3893" t="s">
        <v>58</v>
      </c>
      <c r="Q3893" t="s">
        <v>60</v>
      </c>
      <c r="R3893" t="s">
        <v>67</v>
      </c>
    </row>
    <row r="3894" spans="1:18" x14ac:dyDescent="0.25">
      <c r="A3894" t="s">
        <v>43</v>
      </c>
      <c r="B3894" t="s">
        <v>36</v>
      </c>
      <c r="C3894" t="s">
        <v>48</v>
      </c>
      <c r="D3894" t="s">
        <v>57</v>
      </c>
      <c r="E3894" s="1">
        <v>23</v>
      </c>
      <c r="F3894" t="str">
        <f t="shared" si="60"/>
        <v>Aggregate1-in-2July Monthly System Peak Day100% Cycling23</v>
      </c>
      <c r="G3894">
        <v>11.330539999999999</v>
      </c>
      <c r="H3894">
        <v>10.601430000000001</v>
      </c>
      <c r="I3894">
        <v>70.034499999999994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9073</v>
      </c>
      <c r="P3894" t="s">
        <v>58</v>
      </c>
      <c r="Q3894" t="s">
        <v>60</v>
      </c>
      <c r="R3894" t="s">
        <v>67</v>
      </c>
    </row>
    <row r="3895" spans="1:18" x14ac:dyDescent="0.25">
      <c r="A3895" t="s">
        <v>30</v>
      </c>
      <c r="B3895" t="s">
        <v>36</v>
      </c>
      <c r="C3895" t="s">
        <v>48</v>
      </c>
      <c r="D3895" t="s">
        <v>31</v>
      </c>
      <c r="E3895" s="1">
        <v>23</v>
      </c>
      <c r="F3895" t="str">
        <f t="shared" si="60"/>
        <v>Average Per Ton1-in-2July Monthly System Peak Day50% Cycling23</v>
      </c>
      <c r="G3895">
        <v>0.38548919999999998</v>
      </c>
      <c r="H3895">
        <v>0.37440000000000001</v>
      </c>
      <c r="I3895">
        <v>69.8934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12598</v>
      </c>
      <c r="P3895" t="s">
        <v>58</v>
      </c>
      <c r="Q3895" t="s">
        <v>60</v>
      </c>
      <c r="R3895" t="s">
        <v>67</v>
      </c>
    </row>
    <row r="3896" spans="1:18" x14ac:dyDescent="0.25">
      <c r="A3896" t="s">
        <v>28</v>
      </c>
      <c r="B3896" t="s">
        <v>36</v>
      </c>
      <c r="C3896" t="s">
        <v>48</v>
      </c>
      <c r="D3896" t="s">
        <v>31</v>
      </c>
      <c r="E3896" s="1">
        <v>23</v>
      </c>
      <c r="F3896" t="str">
        <f t="shared" si="60"/>
        <v>Average Per Premise1-in-2July Monthly System Peak Day50% Cycling23</v>
      </c>
      <c r="G3896">
        <v>1.577299</v>
      </c>
      <c r="H3896">
        <v>1.531925</v>
      </c>
      <c r="I3896">
        <v>69.8934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12598</v>
      </c>
      <c r="P3896" t="s">
        <v>58</v>
      </c>
      <c r="Q3896" t="s">
        <v>60</v>
      </c>
      <c r="R3896" t="s">
        <v>67</v>
      </c>
    </row>
    <row r="3897" spans="1:18" x14ac:dyDescent="0.25">
      <c r="A3897" t="s">
        <v>29</v>
      </c>
      <c r="B3897" t="s">
        <v>36</v>
      </c>
      <c r="C3897" t="s">
        <v>48</v>
      </c>
      <c r="D3897" t="s">
        <v>31</v>
      </c>
      <c r="E3897" s="1">
        <v>23</v>
      </c>
      <c r="F3897" t="str">
        <f t="shared" si="60"/>
        <v>Average Per Device1-in-2July Monthly System Peak Day50% Cycling23</v>
      </c>
      <c r="G3897">
        <v>1.351572</v>
      </c>
      <c r="H3897">
        <v>1.312692</v>
      </c>
      <c r="I3897">
        <v>69.8934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12598</v>
      </c>
      <c r="P3897" t="s">
        <v>58</v>
      </c>
      <c r="Q3897" t="s">
        <v>60</v>
      </c>
      <c r="R3897" t="s">
        <v>67</v>
      </c>
    </row>
    <row r="3898" spans="1:18" x14ac:dyDescent="0.25">
      <c r="A3898" t="s">
        <v>43</v>
      </c>
      <c r="B3898" t="s">
        <v>36</v>
      </c>
      <c r="C3898" t="s">
        <v>48</v>
      </c>
      <c r="D3898" t="s">
        <v>31</v>
      </c>
      <c r="E3898" s="1">
        <v>23</v>
      </c>
      <c r="F3898" t="str">
        <f t="shared" si="60"/>
        <v>Aggregate1-in-2July Monthly System Peak Day50% Cycling23</v>
      </c>
      <c r="G3898">
        <v>19.870809999999999</v>
      </c>
      <c r="H3898">
        <v>19.299199999999999</v>
      </c>
      <c r="I3898">
        <v>69.8934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12598</v>
      </c>
      <c r="P3898" t="s">
        <v>58</v>
      </c>
      <c r="Q3898" t="s">
        <v>60</v>
      </c>
      <c r="R3898" t="s">
        <v>67</v>
      </c>
    </row>
    <row r="3899" spans="1:18" x14ac:dyDescent="0.25">
      <c r="A3899" t="s">
        <v>30</v>
      </c>
      <c r="B3899" t="s">
        <v>36</v>
      </c>
      <c r="C3899" t="s">
        <v>48</v>
      </c>
      <c r="D3899" t="s">
        <v>26</v>
      </c>
      <c r="E3899" s="1">
        <v>23</v>
      </c>
      <c r="F3899" t="str">
        <f t="shared" si="60"/>
        <v>Average Per Ton1-in-2July Monthly System Peak DayAll23</v>
      </c>
      <c r="G3899">
        <v>0.34052929999999998</v>
      </c>
      <c r="H3899">
        <v>0.32658999999999999</v>
      </c>
      <c r="I3899">
        <v>69.952500000000001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21671</v>
      </c>
      <c r="P3899" t="s">
        <v>58</v>
      </c>
      <c r="Q3899" t="s">
        <v>60</v>
      </c>
    </row>
    <row r="3900" spans="1:18" x14ac:dyDescent="0.25">
      <c r="A3900" t="s">
        <v>28</v>
      </c>
      <c r="B3900" t="s">
        <v>36</v>
      </c>
      <c r="C3900" t="s">
        <v>48</v>
      </c>
      <c r="D3900" t="s">
        <v>26</v>
      </c>
      <c r="E3900" s="1">
        <v>23</v>
      </c>
      <c r="F3900" t="str">
        <f t="shared" si="60"/>
        <v>Average Per Premise1-in-2July Monthly System Peak DayAll23</v>
      </c>
      <c r="G3900">
        <v>1.4501809999999999</v>
      </c>
      <c r="H3900">
        <v>1.390819</v>
      </c>
      <c r="I3900">
        <v>69.952500000000001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21671</v>
      </c>
      <c r="P3900" t="s">
        <v>58</v>
      </c>
      <c r="Q3900" t="s">
        <v>60</v>
      </c>
    </row>
    <row r="3901" spans="1:18" x14ac:dyDescent="0.25">
      <c r="A3901" t="s">
        <v>29</v>
      </c>
      <c r="B3901" t="s">
        <v>36</v>
      </c>
      <c r="C3901" t="s">
        <v>48</v>
      </c>
      <c r="D3901" t="s">
        <v>26</v>
      </c>
      <c r="E3901" s="1">
        <v>23</v>
      </c>
      <c r="F3901" t="str">
        <f t="shared" si="60"/>
        <v>Average Per Device1-in-2July Monthly System Peak DayAll23</v>
      </c>
      <c r="G3901">
        <v>1.212831</v>
      </c>
      <c r="H3901">
        <v>1.1631849999999999</v>
      </c>
      <c r="I3901">
        <v>69.952500000000001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21671</v>
      </c>
      <c r="P3901" t="s">
        <v>58</v>
      </c>
      <c r="Q3901" t="s">
        <v>60</v>
      </c>
    </row>
    <row r="3902" spans="1:18" x14ac:dyDescent="0.25">
      <c r="A3902" t="s">
        <v>43</v>
      </c>
      <c r="B3902" t="s">
        <v>36</v>
      </c>
      <c r="C3902" t="s">
        <v>48</v>
      </c>
      <c r="D3902" t="s">
        <v>26</v>
      </c>
      <c r="E3902" s="1">
        <v>23</v>
      </c>
      <c r="F3902" t="str">
        <f t="shared" si="60"/>
        <v>Aggregate1-in-2July Monthly System Peak DayAll23</v>
      </c>
      <c r="G3902">
        <v>31.426860000000001</v>
      </c>
      <c r="H3902">
        <v>30.140440000000002</v>
      </c>
      <c r="I3902">
        <v>69.952500000000001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21671</v>
      </c>
      <c r="P3902" t="s">
        <v>58</v>
      </c>
      <c r="Q3902" t="s">
        <v>60</v>
      </c>
    </row>
    <row r="3903" spans="1:18" x14ac:dyDescent="0.25">
      <c r="A3903" t="s">
        <v>30</v>
      </c>
      <c r="B3903" t="s">
        <v>36</v>
      </c>
      <c r="C3903" t="s">
        <v>49</v>
      </c>
      <c r="D3903" t="s">
        <v>57</v>
      </c>
      <c r="E3903" s="1">
        <v>23</v>
      </c>
      <c r="F3903" t="str">
        <f t="shared" si="60"/>
        <v>Average Per Ton1-in-2June Monthly System Peak Day100% Cycling23</v>
      </c>
      <c r="G3903">
        <v>0.22205449999999999</v>
      </c>
      <c r="H3903">
        <v>0.20776549999999999</v>
      </c>
      <c r="I3903">
        <v>64.295299999999997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9073</v>
      </c>
      <c r="P3903" t="s">
        <v>58</v>
      </c>
      <c r="Q3903" t="s">
        <v>60</v>
      </c>
      <c r="R3903" t="s">
        <v>68</v>
      </c>
    </row>
    <row r="3904" spans="1:18" x14ac:dyDescent="0.25">
      <c r="A3904" t="s">
        <v>28</v>
      </c>
      <c r="B3904" t="s">
        <v>36</v>
      </c>
      <c r="C3904" t="s">
        <v>49</v>
      </c>
      <c r="D3904" t="s">
        <v>57</v>
      </c>
      <c r="E3904" s="1">
        <v>23</v>
      </c>
      <c r="F3904" t="str">
        <f t="shared" si="60"/>
        <v>Average Per Premise1-in-2June Monthly System Peak Day100% Cycling23</v>
      </c>
      <c r="G3904">
        <v>0.99711110000000003</v>
      </c>
      <c r="H3904">
        <v>0.93294820000000001</v>
      </c>
      <c r="I3904">
        <v>64.295299999999997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9073</v>
      </c>
      <c r="P3904" t="s">
        <v>58</v>
      </c>
      <c r="Q3904" t="s">
        <v>60</v>
      </c>
      <c r="R3904" t="s">
        <v>68</v>
      </c>
    </row>
    <row r="3905" spans="1:18" x14ac:dyDescent="0.25">
      <c r="A3905" t="s">
        <v>29</v>
      </c>
      <c r="B3905" t="s">
        <v>36</v>
      </c>
      <c r="C3905" t="s">
        <v>49</v>
      </c>
      <c r="D3905" t="s">
        <v>57</v>
      </c>
      <c r="E3905" s="1">
        <v>23</v>
      </c>
      <c r="F3905" t="str">
        <f t="shared" si="60"/>
        <v>Average Per Device1-in-2June Monthly System Peak Day100% Cycling23</v>
      </c>
      <c r="G3905">
        <v>0.80702850000000004</v>
      </c>
      <c r="H3905">
        <v>0.75509709999999997</v>
      </c>
      <c r="I3905">
        <v>64.295299999999997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9073</v>
      </c>
      <c r="P3905" t="s">
        <v>58</v>
      </c>
      <c r="Q3905" t="s">
        <v>60</v>
      </c>
      <c r="R3905" t="s">
        <v>68</v>
      </c>
    </row>
    <row r="3906" spans="1:18" x14ac:dyDescent="0.25">
      <c r="A3906" t="s">
        <v>43</v>
      </c>
      <c r="B3906" t="s">
        <v>36</v>
      </c>
      <c r="C3906" t="s">
        <v>49</v>
      </c>
      <c r="D3906" t="s">
        <v>57</v>
      </c>
      <c r="E3906" s="1">
        <v>23</v>
      </c>
      <c r="F3906" t="str">
        <f t="shared" si="60"/>
        <v>Aggregate1-in-2June Monthly System Peak Day100% Cycling23</v>
      </c>
      <c r="G3906">
        <v>9.0467890000000004</v>
      </c>
      <c r="H3906">
        <v>8.464639</v>
      </c>
      <c r="I3906">
        <v>64.295299999999997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9073</v>
      </c>
      <c r="P3906" t="s">
        <v>58</v>
      </c>
      <c r="Q3906" t="s">
        <v>60</v>
      </c>
      <c r="R3906" t="s">
        <v>68</v>
      </c>
    </row>
    <row r="3907" spans="1:18" x14ac:dyDescent="0.25">
      <c r="A3907" t="s">
        <v>30</v>
      </c>
      <c r="B3907" t="s">
        <v>36</v>
      </c>
      <c r="C3907" t="s">
        <v>49</v>
      </c>
      <c r="D3907" t="s">
        <v>31</v>
      </c>
      <c r="E3907" s="1">
        <v>23</v>
      </c>
      <c r="F3907" t="str">
        <f t="shared" ref="F3907:F3970" si="61">CONCATENATE(A3907,B3907,C3907,D3907,E3907)</f>
        <v>Average Per Ton1-in-2June Monthly System Peak Day50% Cycling23</v>
      </c>
      <c r="G3907">
        <v>0.34200019999999998</v>
      </c>
      <c r="H3907">
        <v>0.33216190000000001</v>
      </c>
      <c r="I3907">
        <v>63.9009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12598</v>
      </c>
      <c r="P3907" t="s">
        <v>58</v>
      </c>
      <c r="Q3907" t="s">
        <v>60</v>
      </c>
      <c r="R3907" t="s">
        <v>68</v>
      </c>
    </row>
    <row r="3908" spans="1:18" x14ac:dyDescent="0.25">
      <c r="A3908" t="s">
        <v>28</v>
      </c>
      <c r="B3908" t="s">
        <v>36</v>
      </c>
      <c r="C3908" t="s">
        <v>49</v>
      </c>
      <c r="D3908" t="s">
        <v>31</v>
      </c>
      <c r="E3908" s="1">
        <v>23</v>
      </c>
      <c r="F3908" t="str">
        <f t="shared" si="61"/>
        <v>Average Per Premise1-in-2June Monthly System Peak Day50% Cycling23</v>
      </c>
      <c r="G3908">
        <v>1.399356</v>
      </c>
      <c r="H3908">
        <v>1.3591009999999999</v>
      </c>
      <c r="I3908">
        <v>63.9009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12598</v>
      </c>
      <c r="P3908" t="s">
        <v>58</v>
      </c>
      <c r="Q3908" t="s">
        <v>60</v>
      </c>
      <c r="R3908" t="s">
        <v>68</v>
      </c>
    </row>
    <row r="3909" spans="1:18" x14ac:dyDescent="0.25">
      <c r="A3909" t="s">
        <v>29</v>
      </c>
      <c r="B3909" t="s">
        <v>36</v>
      </c>
      <c r="C3909" t="s">
        <v>49</v>
      </c>
      <c r="D3909" t="s">
        <v>31</v>
      </c>
      <c r="E3909" s="1">
        <v>23</v>
      </c>
      <c r="F3909" t="str">
        <f t="shared" si="61"/>
        <v>Average Per Device1-in-2June Monthly System Peak Day50% Cycling23</v>
      </c>
      <c r="G3909">
        <v>1.1990940000000001</v>
      </c>
      <c r="H3909">
        <v>1.1646000000000001</v>
      </c>
      <c r="I3909">
        <v>63.9009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12598</v>
      </c>
      <c r="P3909" t="s">
        <v>58</v>
      </c>
      <c r="Q3909" t="s">
        <v>60</v>
      </c>
      <c r="R3909" t="s">
        <v>68</v>
      </c>
    </row>
    <row r="3910" spans="1:18" x14ac:dyDescent="0.25">
      <c r="A3910" t="s">
        <v>43</v>
      </c>
      <c r="B3910" t="s">
        <v>36</v>
      </c>
      <c r="C3910" t="s">
        <v>49</v>
      </c>
      <c r="D3910" t="s">
        <v>31</v>
      </c>
      <c r="E3910" s="1">
        <v>23</v>
      </c>
      <c r="F3910" t="str">
        <f t="shared" si="61"/>
        <v>Aggregate1-in-2June Monthly System Peak Day50% Cycling23</v>
      </c>
      <c r="G3910">
        <v>17.629079999999998</v>
      </c>
      <c r="H3910">
        <v>17.121949999999998</v>
      </c>
      <c r="I3910">
        <v>63.9009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12598</v>
      </c>
      <c r="P3910" t="s">
        <v>58</v>
      </c>
      <c r="Q3910" t="s">
        <v>60</v>
      </c>
      <c r="R3910" t="s">
        <v>68</v>
      </c>
    </row>
    <row r="3911" spans="1:18" x14ac:dyDescent="0.25">
      <c r="A3911" t="s">
        <v>30</v>
      </c>
      <c r="B3911" t="s">
        <v>36</v>
      </c>
      <c r="C3911" t="s">
        <v>49</v>
      </c>
      <c r="D3911" t="s">
        <v>26</v>
      </c>
      <c r="E3911" s="1">
        <v>23</v>
      </c>
      <c r="F3911" t="str">
        <f t="shared" si="61"/>
        <v>Average Per Ton1-in-2June Monthly System Peak DayAll23</v>
      </c>
      <c r="G3911">
        <v>0.29177890000000001</v>
      </c>
      <c r="H3911">
        <v>0.28007720000000003</v>
      </c>
      <c r="I3911">
        <v>64.066000000000003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21671</v>
      </c>
      <c r="P3911" t="s">
        <v>58</v>
      </c>
      <c r="Q3911" t="s">
        <v>60</v>
      </c>
    </row>
    <row r="3912" spans="1:18" x14ac:dyDescent="0.25">
      <c r="A3912" t="s">
        <v>28</v>
      </c>
      <c r="B3912" t="s">
        <v>36</v>
      </c>
      <c r="C3912" t="s">
        <v>49</v>
      </c>
      <c r="D3912" t="s">
        <v>26</v>
      </c>
      <c r="E3912" s="1">
        <v>23</v>
      </c>
      <c r="F3912" t="str">
        <f t="shared" si="61"/>
        <v>Average Per Premise1-in-2June Monthly System Peak DayAll23</v>
      </c>
      <c r="G3912">
        <v>1.242572</v>
      </c>
      <c r="H3912">
        <v>1.192739</v>
      </c>
      <c r="I3912">
        <v>64.066000000000003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21671</v>
      </c>
      <c r="P3912" t="s">
        <v>58</v>
      </c>
      <c r="Q3912" t="s">
        <v>60</v>
      </c>
    </row>
    <row r="3913" spans="1:18" x14ac:dyDescent="0.25">
      <c r="A3913" t="s">
        <v>29</v>
      </c>
      <c r="B3913" t="s">
        <v>36</v>
      </c>
      <c r="C3913" t="s">
        <v>49</v>
      </c>
      <c r="D3913" t="s">
        <v>26</v>
      </c>
      <c r="E3913" s="1">
        <v>23</v>
      </c>
      <c r="F3913" t="str">
        <f t="shared" si="61"/>
        <v>Average Per Device1-in-2June Monthly System Peak DayAll23</v>
      </c>
      <c r="G3913">
        <v>1.039201</v>
      </c>
      <c r="H3913">
        <v>0.99752410000000002</v>
      </c>
      <c r="I3913">
        <v>64.066000000000003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21671</v>
      </c>
      <c r="P3913" t="s">
        <v>58</v>
      </c>
      <c r="Q3913" t="s">
        <v>60</v>
      </c>
    </row>
    <row r="3914" spans="1:18" x14ac:dyDescent="0.25">
      <c r="A3914" t="s">
        <v>43</v>
      </c>
      <c r="B3914" t="s">
        <v>36</v>
      </c>
      <c r="C3914" t="s">
        <v>49</v>
      </c>
      <c r="D3914" t="s">
        <v>26</v>
      </c>
      <c r="E3914" s="1">
        <v>23</v>
      </c>
      <c r="F3914" t="str">
        <f t="shared" si="61"/>
        <v>Aggregate1-in-2June Monthly System Peak DayAll23</v>
      </c>
      <c r="G3914">
        <v>26.927779999999998</v>
      </c>
      <c r="H3914">
        <v>25.847850000000001</v>
      </c>
      <c r="I3914">
        <v>64.066000000000003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21671</v>
      </c>
      <c r="P3914" t="s">
        <v>58</v>
      </c>
      <c r="Q3914" t="s">
        <v>60</v>
      </c>
    </row>
    <row r="3915" spans="1:18" x14ac:dyDescent="0.25">
      <c r="A3915" t="s">
        <v>30</v>
      </c>
      <c r="B3915" t="s">
        <v>36</v>
      </c>
      <c r="C3915" t="s">
        <v>50</v>
      </c>
      <c r="D3915" t="s">
        <v>57</v>
      </c>
      <c r="E3915" s="1">
        <v>23</v>
      </c>
      <c r="F3915" t="str">
        <f t="shared" si="61"/>
        <v>Average Per Ton1-in-2May Monthly System Peak Day100% Cycling23</v>
      </c>
      <c r="G3915">
        <v>0.22282469999999999</v>
      </c>
      <c r="H3915">
        <v>0.20848620000000001</v>
      </c>
      <c r="I3915">
        <v>64.898799999999994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9073</v>
      </c>
      <c r="P3915" t="s">
        <v>58</v>
      </c>
      <c r="Q3915" t="s">
        <v>60</v>
      </c>
      <c r="R3915" t="s">
        <v>69</v>
      </c>
    </row>
    <row r="3916" spans="1:18" x14ac:dyDescent="0.25">
      <c r="A3916" t="s">
        <v>28</v>
      </c>
      <c r="B3916" t="s">
        <v>36</v>
      </c>
      <c r="C3916" t="s">
        <v>50</v>
      </c>
      <c r="D3916" t="s">
        <v>57</v>
      </c>
      <c r="E3916" s="1">
        <v>23</v>
      </c>
      <c r="F3916" t="str">
        <f t="shared" si="61"/>
        <v>Average Per Premise1-in-2May Monthly System Peak Day100% Cycling23</v>
      </c>
      <c r="G3916">
        <v>1.00057</v>
      </c>
      <c r="H3916">
        <v>0.93618420000000002</v>
      </c>
      <c r="I3916">
        <v>64.898799999999994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9073</v>
      </c>
      <c r="P3916" t="s">
        <v>58</v>
      </c>
      <c r="Q3916" t="s">
        <v>60</v>
      </c>
      <c r="R3916" t="s">
        <v>69</v>
      </c>
    </row>
    <row r="3917" spans="1:18" x14ac:dyDescent="0.25">
      <c r="A3917" t="s">
        <v>29</v>
      </c>
      <c r="B3917" t="s">
        <v>36</v>
      </c>
      <c r="C3917" t="s">
        <v>50</v>
      </c>
      <c r="D3917" t="s">
        <v>57</v>
      </c>
      <c r="E3917" s="1">
        <v>23</v>
      </c>
      <c r="F3917" t="str">
        <f t="shared" si="61"/>
        <v>Average Per Device1-in-2May Monthly System Peak Day100% Cycling23</v>
      </c>
      <c r="G3917">
        <v>0.80982779999999999</v>
      </c>
      <c r="H3917">
        <v>0.75771630000000001</v>
      </c>
      <c r="I3917">
        <v>64.898799999999994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9073</v>
      </c>
      <c r="P3917" t="s">
        <v>58</v>
      </c>
      <c r="Q3917" t="s">
        <v>60</v>
      </c>
      <c r="R3917" t="s">
        <v>69</v>
      </c>
    </row>
    <row r="3918" spans="1:18" x14ac:dyDescent="0.25">
      <c r="A3918" t="s">
        <v>43</v>
      </c>
      <c r="B3918" t="s">
        <v>36</v>
      </c>
      <c r="C3918" t="s">
        <v>50</v>
      </c>
      <c r="D3918" t="s">
        <v>57</v>
      </c>
      <c r="E3918" s="1">
        <v>23</v>
      </c>
      <c r="F3918" t="str">
        <f t="shared" si="61"/>
        <v>Aggregate1-in-2May Monthly System Peak Day100% Cycling23</v>
      </c>
      <c r="G3918">
        <v>9.0781690000000008</v>
      </c>
      <c r="H3918">
        <v>8.4939990000000005</v>
      </c>
      <c r="I3918">
        <v>64.898799999999994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9073</v>
      </c>
      <c r="P3918" t="s">
        <v>58</v>
      </c>
      <c r="Q3918" t="s">
        <v>60</v>
      </c>
      <c r="R3918" t="s">
        <v>69</v>
      </c>
    </row>
    <row r="3919" spans="1:18" x14ac:dyDescent="0.25">
      <c r="A3919" t="s">
        <v>30</v>
      </c>
      <c r="B3919" t="s">
        <v>36</v>
      </c>
      <c r="C3919" t="s">
        <v>50</v>
      </c>
      <c r="D3919" t="s">
        <v>31</v>
      </c>
      <c r="E3919" s="1">
        <v>23</v>
      </c>
      <c r="F3919" t="str">
        <f t="shared" si="61"/>
        <v>Average Per Ton1-in-2May Monthly System Peak Day50% Cycling23</v>
      </c>
      <c r="G3919">
        <v>0.3439507</v>
      </c>
      <c r="H3919">
        <v>0.33405639999999998</v>
      </c>
      <c r="I3919">
        <v>64.700999999999993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12598</v>
      </c>
      <c r="P3919" t="s">
        <v>58</v>
      </c>
      <c r="Q3919" t="s">
        <v>60</v>
      </c>
      <c r="R3919" t="s">
        <v>69</v>
      </c>
    </row>
    <row r="3920" spans="1:18" x14ac:dyDescent="0.25">
      <c r="A3920" t="s">
        <v>28</v>
      </c>
      <c r="B3920" t="s">
        <v>36</v>
      </c>
      <c r="C3920" t="s">
        <v>50</v>
      </c>
      <c r="D3920" t="s">
        <v>31</v>
      </c>
      <c r="E3920" s="1">
        <v>23</v>
      </c>
      <c r="F3920" t="str">
        <f t="shared" si="61"/>
        <v>Average Per Premise1-in-2May Monthly System Peak Day50% Cycling23</v>
      </c>
      <c r="G3920">
        <v>1.4073370000000001</v>
      </c>
      <c r="H3920">
        <v>1.3668530000000001</v>
      </c>
      <c r="I3920">
        <v>64.700999999999993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12598</v>
      </c>
      <c r="P3920" t="s">
        <v>58</v>
      </c>
      <c r="Q3920" t="s">
        <v>60</v>
      </c>
      <c r="R3920" t="s">
        <v>69</v>
      </c>
    </row>
    <row r="3921" spans="1:18" x14ac:dyDescent="0.25">
      <c r="A3921" t="s">
        <v>29</v>
      </c>
      <c r="B3921" t="s">
        <v>36</v>
      </c>
      <c r="C3921" t="s">
        <v>50</v>
      </c>
      <c r="D3921" t="s">
        <v>31</v>
      </c>
      <c r="E3921" s="1">
        <v>23</v>
      </c>
      <c r="F3921" t="str">
        <f t="shared" si="61"/>
        <v>Average Per Device1-in-2May Monthly System Peak Day50% Cycling23</v>
      </c>
      <c r="G3921">
        <v>1.2059329999999999</v>
      </c>
      <c r="H3921">
        <v>1.171243</v>
      </c>
      <c r="I3921">
        <v>64.700999999999993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12598</v>
      </c>
      <c r="P3921" t="s">
        <v>58</v>
      </c>
      <c r="Q3921" t="s">
        <v>60</v>
      </c>
      <c r="R3921" t="s">
        <v>69</v>
      </c>
    </row>
    <row r="3922" spans="1:18" x14ac:dyDescent="0.25">
      <c r="A3922" t="s">
        <v>43</v>
      </c>
      <c r="B3922" t="s">
        <v>36</v>
      </c>
      <c r="C3922" t="s">
        <v>50</v>
      </c>
      <c r="D3922" t="s">
        <v>31</v>
      </c>
      <c r="E3922" s="1">
        <v>23</v>
      </c>
      <c r="F3922" t="str">
        <f t="shared" si="61"/>
        <v>Aggregate1-in-2May Monthly System Peak Day50% Cycling23</v>
      </c>
      <c r="G3922">
        <v>17.72963</v>
      </c>
      <c r="H3922">
        <v>17.219609999999999</v>
      </c>
      <c r="I3922">
        <v>64.700999999999993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12598</v>
      </c>
      <c r="P3922" t="s">
        <v>58</v>
      </c>
      <c r="Q3922" t="s">
        <v>60</v>
      </c>
      <c r="R3922" t="s">
        <v>69</v>
      </c>
    </row>
    <row r="3923" spans="1:18" x14ac:dyDescent="0.25">
      <c r="A3923" t="s">
        <v>30</v>
      </c>
      <c r="B3923" t="s">
        <v>36</v>
      </c>
      <c r="C3923" t="s">
        <v>50</v>
      </c>
      <c r="D3923" t="s">
        <v>26</v>
      </c>
      <c r="E3923" s="1">
        <v>23</v>
      </c>
      <c r="F3923" t="str">
        <f t="shared" si="61"/>
        <v>Average Per Ton1-in-2May Monthly System Peak DayAll23</v>
      </c>
      <c r="G3923">
        <v>0.29323529999999998</v>
      </c>
      <c r="H3923">
        <v>0.28148020000000001</v>
      </c>
      <c r="I3923">
        <v>64.783799999999999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21671</v>
      </c>
      <c r="P3923" t="s">
        <v>58</v>
      </c>
      <c r="Q3923" t="s">
        <v>60</v>
      </c>
    </row>
    <row r="3924" spans="1:18" x14ac:dyDescent="0.25">
      <c r="A3924" t="s">
        <v>28</v>
      </c>
      <c r="B3924" t="s">
        <v>36</v>
      </c>
      <c r="C3924" t="s">
        <v>50</v>
      </c>
      <c r="D3924" t="s">
        <v>26</v>
      </c>
      <c r="E3924" s="1">
        <v>23</v>
      </c>
      <c r="F3924" t="str">
        <f t="shared" si="61"/>
        <v>Average Per Premise1-in-2May Monthly System Peak DayAll23</v>
      </c>
      <c r="G3924">
        <v>1.2487740000000001</v>
      </c>
      <c r="H3924">
        <v>1.1987140000000001</v>
      </c>
      <c r="I3924">
        <v>64.783799999999999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21671</v>
      </c>
      <c r="P3924" t="s">
        <v>58</v>
      </c>
      <c r="Q3924" t="s">
        <v>60</v>
      </c>
    </row>
    <row r="3925" spans="1:18" x14ac:dyDescent="0.25">
      <c r="A3925" t="s">
        <v>29</v>
      </c>
      <c r="B3925" t="s">
        <v>36</v>
      </c>
      <c r="C3925" t="s">
        <v>50</v>
      </c>
      <c r="D3925" t="s">
        <v>26</v>
      </c>
      <c r="E3925" s="1">
        <v>23</v>
      </c>
      <c r="F3925" t="str">
        <f t="shared" si="61"/>
        <v>Average Per Device1-in-2May Monthly System Peak DayAll23</v>
      </c>
      <c r="G3925">
        <v>1.0443880000000001</v>
      </c>
      <c r="H3925">
        <v>1.002521</v>
      </c>
      <c r="I3925">
        <v>64.783799999999999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21671</v>
      </c>
      <c r="P3925" t="s">
        <v>58</v>
      </c>
      <c r="Q3925" t="s">
        <v>60</v>
      </c>
    </row>
    <row r="3926" spans="1:18" x14ac:dyDescent="0.25">
      <c r="A3926" t="s">
        <v>43</v>
      </c>
      <c r="B3926" t="s">
        <v>36</v>
      </c>
      <c r="C3926" t="s">
        <v>50</v>
      </c>
      <c r="D3926" t="s">
        <v>26</v>
      </c>
      <c r="E3926" s="1">
        <v>23</v>
      </c>
      <c r="F3926" t="str">
        <f t="shared" si="61"/>
        <v>Aggregate1-in-2May Monthly System Peak DayAll23</v>
      </c>
      <c r="G3926">
        <v>27.062180000000001</v>
      </c>
      <c r="H3926">
        <v>25.977329999999998</v>
      </c>
      <c r="I3926">
        <v>64.783799999999999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21671</v>
      </c>
      <c r="P3926" t="s">
        <v>58</v>
      </c>
      <c r="Q3926" t="s">
        <v>60</v>
      </c>
    </row>
    <row r="3927" spans="1:18" x14ac:dyDescent="0.25">
      <c r="A3927" t="s">
        <v>30</v>
      </c>
      <c r="B3927" t="s">
        <v>36</v>
      </c>
      <c r="C3927" t="s">
        <v>51</v>
      </c>
      <c r="D3927" t="s">
        <v>57</v>
      </c>
      <c r="E3927" s="1">
        <v>23</v>
      </c>
      <c r="F3927" t="str">
        <f t="shared" si="61"/>
        <v>Average Per Ton1-in-2October Monthly System Peak Day100% Cycling23</v>
      </c>
      <c r="G3927">
        <v>0.26116089999999997</v>
      </c>
      <c r="H3927">
        <v>0.2443555</v>
      </c>
      <c r="I3927">
        <v>65.606999999999999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9073</v>
      </c>
      <c r="P3927" t="s">
        <v>58</v>
      </c>
      <c r="Q3927" t="s">
        <v>60</v>
      </c>
      <c r="R3927" t="s">
        <v>70</v>
      </c>
    </row>
    <row r="3928" spans="1:18" x14ac:dyDescent="0.25">
      <c r="A3928" t="s">
        <v>28</v>
      </c>
      <c r="B3928" t="s">
        <v>36</v>
      </c>
      <c r="C3928" t="s">
        <v>51</v>
      </c>
      <c r="D3928" t="s">
        <v>57</v>
      </c>
      <c r="E3928" s="1">
        <v>23</v>
      </c>
      <c r="F3928" t="str">
        <f t="shared" si="61"/>
        <v>Average Per Premise1-in-2October Monthly System Peak Day100% Cycling23</v>
      </c>
      <c r="G3928">
        <v>1.172714</v>
      </c>
      <c r="H3928">
        <v>1.097251</v>
      </c>
      <c r="I3928">
        <v>65.606999999999999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9073</v>
      </c>
      <c r="P3928" t="s">
        <v>58</v>
      </c>
      <c r="Q3928" t="s">
        <v>60</v>
      </c>
      <c r="R3928" t="s">
        <v>70</v>
      </c>
    </row>
    <row r="3929" spans="1:18" x14ac:dyDescent="0.25">
      <c r="A3929" t="s">
        <v>29</v>
      </c>
      <c r="B3929" t="s">
        <v>36</v>
      </c>
      <c r="C3929" t="s">
        <v>51</v>
      </c>
      <c r="D3929" t="s">
        <v>57</v>
      </c>
      <c r="E3929" s="1">
        <v>23</v>
      </c>
      <c r="F3929" t="str">
        <f t="shared" si="61"/>
        <v>Average Per Device1-in-2October Monthly System Peak Day100% Cycling23</v>
      </c>
      <c r="G3929">
        <v>0.94915579999999999</v>
      </c>
      <c r="H3929">
        <v>0.88807879999999995</v>
      </c>
      <c r="I3929">
        <v>65.606999999999999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9073</v>
      </c>
      <c r="P3929" t="s">
        <v>58</v>
      </c>
      <c r="Q3929" t="s">
        <v>60</v>
      </c>
      <c r="R3929" t="s">
        <v>70</v>
      </c>
    </row>
    <row r="3930" spans="1:18" x14ac:dyDescent="0.25">
      <c r="A3930" t="s">
        <v>43</v>
      </c>
      <c r="B3930" t="s">
        <v>36</v>
      </c>
      <c r="C3930" t="s">
        <v>51</v>
      </c>
      <c r="D3930" t="s">
        <v>57</v>
      </c>
      <c r="E3930" s="1">
        <v>23</v>
      </c>
      <c r="F3930" t="str">
        <f t="shared" si="61"/>
        <v>Aggregate1-in-2October Monthly System Peak Day100% Cycling23</v>
      </c>
      <c r="G3930">
        <v>10.640040000000001</v>
      </c>
      <c r="H3930">
        <v>9.9553630000000002</v>
      </c>
      <c r="I3930">
        <v>65.606999999999999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9073</v>
      </c>
      <c r="P3930" t="s">
        <v>58</v>
      </c>
      <c r="Q3930" t="s">
        <v>60</v>
      </c>
      <c r="R3930" t="s">
        <v>70</v>
      </c>
    </row>
    <row r="3931" spans="1:18" x14ac:dyDescent="0.25">
      <c r="A3931" t="s">
        <v>30</v>
      </c>
      <c r="B3931" t="s">
        <v>36</v>
      </c>
      <c r="C3931" t="s">
        <v>51</v>
      </c>
      <c r="D3931" t="s">
        <v>31</v>
      </c>
      <c r="E3931" s="1">
        <v>23</v>
      </c>
      <c r="F3931" t="str">
        <f t="shared" si="61"/>
        <v>Average Per Ton1-in-2October Monthly System Peak Day50% Cycling23</v>
      </c>
      <c r="G3931">
        <v>0.37212709999999999</v>
      </c>
      <c r="H3931">
        <v>0.36142220000000003</v>
      </c>
      <c r="I3931">
        <v>65.182000000000002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12598</v>
      </c>
      <c r="P3931" t="s">
        <v>58</v>
      </c>
      <c r="Q3931" t="s">
        <v>60</v>
      </c>
      <c r="R3931" t="s">
        <v>70</v>
      </c>
    </row>
    <row r="3932" spans="1:18" x14ac:dyDescent="0.25">
      <c r="A3932" t="s">
        <v>28</v>
      </c>
      <c r="B3932" t="s">
        <v>36</v>
      </c>
      <c r="C3932" t="s">
        <v>51</v>
      </c>
      <c r="D3932" t="s">
        <v>31</v>
      </c>
      <c r="E3932" s="1">
        <v>23</v>
      </c>
      <c r="F3932" t="str">
        <f t="shared" si="61"/>
        <v>Average Per Premise1-in-2October Monthly System Peak Day50% Cycling23</v>
      </c>
      <c r="G3932">
        <v>1.5226249999999999</v>
      </c>
      <c r="H3932">
        <v>1.4788250000000001</v>
      </c>
      <c r="I3932">
        <v>65.182000000000002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12598</v>
      </c>
      <c r="P3932" t="s">
        <v>58</v>
      </c>
      <c r="Q3932" t="s">
        <v>60</v>
      </c>
      <c r="R3932" t="s">
        <v>70</v>
      </c>
    </row>
    <row r="3933" spans="1:18" x14ac:dyDescent="0.25">
      <c r="A3933" t="s">
        <v>29</v>
      </c>
      <c r="B3933" t="s">
        <v>36</v>
      </c>
      <c r="C3933" t="s">
        <v>51</v>
      </c>
      <c r="D3933" t="s">
        <v>31</v>
      </c>
      <c r="E3933" s="1">
        <v>23</v>
      </c>
      <c r="F3933" t="str">
        <f t="shared" si="61"/>
        <v>Average Per Device1-in-2October Monthly System Peak Day50% Cycling23</v>
      </c>
      <c r="G3933">
        <v>1.3047230000000001</v>
      </c>
      <c r="H3933">
        <v>1.26719</v>
      </c>
      <c r="I3933">
        <v>65.182000000000002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12598</v>
      </c>
      <c r="P3933" t="s">
        <v>58</v>
      </c>
      <c r="Q3933" t="s">
        <v>60</v>
      </c>
      <c r="R3933" t="s">
        <v>70</v>
      </c>
    </row>
    <row r="3934" spans="1:18" x14ac:dyDescent="0.25">
      <c r="A3934" t="s">
        <v>43</v>
      </c>
      <c r="B3934" t="s">
        <v>36</v>
      </c>
      <c r="C3934" t="s">
        <v>51</v>
      </c>
      <c r="D3934" t="s">
        <v>31</v>
      </c>
      <c r="E3934" s="1">
        <v>23</v>
      </c>
      <c r="F3934" t="str">
        <f t="shared" si="61"/>
        <v>Aggregate1-in-2October Monthly System Peak Day50% Cycling23</v>
      </c>
      <c r="G3934">
        <v>19.182040000000001</v>
      </c>
      <c r="H3934">
        <v>18.630230000000001</v>
      </c>
      <c r="I3934">
        <v>65.182000000000002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12598</v>
      </c>
      <c r="P3934" t="s">
        <v>58</v>
      </c>
      <c r="Q3934" t="s">
        <v>60</v>
      </c>
      <c r="R3934" t="s">
        <v>70</v>
      </c>
    </row>
    <row r="3935" spans="1:18" x14ac:dyDescent="0.25">
      <c r="A3935" t="s">
        <v>30</v>
      </c>
      <c r="B3935" t="s">
        <v>36</v>
      </c>
      <c r="C3935" t="s">
        <v>51</v>
      </c>
      <c r="D3935" t="s">
        <v>26</v>
      </c>
      <c r="E3935" s="1">
        <v>23</v>
      </c>
      <c r="F3935" t="str">
        <f t="shared" si="61"/>
        <v>Average Per Ton1-in-2October Monthly System Peak DayAll23</v>
      </c>
      <c r="G3935">
        <v>0.3256656</v>
      </c>
      <c r="H3935">
        <v>0.31240639999999997</v>
      </c>
      <c r="I3935">
        <v>65.359899999999996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21671</v>
      </c>
      <c r="P3935" t="s">
        <v>58</v>
      </c>
      <c r="Q3935" t="s">
        <v>60</v>
      </c>
    </row>
    <row r="3936" spans="1:18" x14ac:dyDescent="0.25">
      <c r="A3936" t="s">
        <v>28</v>
      </c>
      <c r="B3936" t="s">
        <v>36</v>
      </c>
      <c r="C3936" t="s">
        <v>51</v>
      </c>
      <c r="D3936" t="s">
        <v>26</v>
      </c>
      <c r="E3936" s="1">
        <v>23</v>
      </c>
      <c r="F3936" t="str">
        <f t="shared" si="61"/>
        <v>Average Per Premise1-in-2October Monthly System Peak DayAll23</v>
      </c>
      <c r="G3936">
        <v>1.3868819999999999</v>
      </c>
      <c r="H3936">
        <v>1.330416</v>
      </c>
      <c r="I3936">
        <v>65.359899999999996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21671</v>
      </c>
      <c r="P3936" t="s">
        <v>58</v>
      </c>
      <c r="Q3936" t="s">
        <v>60</v>
      </c>
    </row>
    <row r="3937" spans="1:18" x14ac:dyDescent="0.25">
      <c r="A3937" t="s">
        <v>29</v>
      </c>
      <c r="B3937" t="s">
        <v>36</v>
      </c>
      <c r="C3937" t="s">
        <v>51</v>
      </c>
      <c r="D3937" t="s">
        <v>26</v>
      </c>
      <c r="E3937" s="1">
        <v>23</v>
      </c>
      <c r="F3937" t="str">
        <f t="shared" si="61"/>
        <v>Average Per Device1-in-2October Monthly System Peak DayAll23</v>
      </c>
      <c r="G3937">
        <v>1.1598919999999999</v>
      </c>
      <c r="H3937">
        <v>1.112668</v>
      </c>
      <c r="I3937">
        <v>65.359899999999996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21671</v>
      </c>
      <c r="P3937" t="s">
        <v>58</v>
      </c>
      <c r="Q3937" t="s">
        <v>60</v>
      </c>
    </row>
    <row r="3938" spans="1:18" x14ac:dyDescent="0.25">
      <c r="A3938" t="s">
        <v>43</v>
      </c>
      <c r="B3938" t="s">
        <v>36</v>
      </c>
      <c r="C3938" t="s">
        <v>51</v>
      </c>
      <c r="D3938" t="s">
        <v>26</v>
      </c>
      <c r="E3938" s="1">
        <v>23</v>
      </c>
      <c r="F3938" t="str">
        <f t="shared" si="61"/>
        <v>Aggregate1-in-2October Monthly System Peak DayAll23</v>
      </c>
      <c r="G3938">
        <v>30.055119999999999</v>
      </c>
      <c r="H3938">
        <v>28.83146</v>
      </c>
      <c r="I3938">
        <v>65.359899999999996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21671</v>
      </c>
      <c r="P3938" t="s">
        <v>58</v>
      </c>
      <c r="Q3938" t="s">
        <v>60</v>
      </c>
    </row>
    <row r="3939" spans="1:18" x14ac:dyDescent="0.25">
      <c r="A3939" t="s">
        <v>30</v>
      </c>
      <c r="B3939" t="s">
        <v>36</v>
      </c>
      <c r="C3939" t="s">
        <v>52</v>
      </c>
      <c r="D3939" t="s">
        <v>57</v>
      </c>
      <c r="E3939" s="1">
        <v>23</v>
      </c>
      <c r="F3939" t="str">
        <f t="shared" si="61"/>
        <v>Average Per Ton1-in-2September Monthly System Peak Day100% Cycling23</v>
      </c>
      <c r="G3939">
        <v>0.31848690000000002</v>
      </c>
      <c r="H3939">
        <v>0.2979926</v>
      </c>
      <c r="I3939">
        <v>74.166799999999995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9073</v>
      </c>
      <c r="P3939" t="s">
        <v>58</v>
      </c>
      <c r="Q3939" t="s">
        <v>60</v>
      </c>
      <c r="R3939" t="s">
        <v>71</v>
      </c>
    </row>
    <row r="3940" spans="1:18" x14ac:dyDescent="0.25">
      <c r="A3940" t="s">
        <v>28</v>
      </c>
      <c r="B3940" t="s">
        <v>36</v>
      </c>
      <c r="C3940" t="s">
        <v>52</v>
      </c>
      <c r="D3940" t="s">
        <v>57</v>
      </c>
      <c r="E3940" s="1">
        <v>23</v>
      </c>
      <c r="F3940" t="str">
        <f t="shared" si="61"/>
        <v>Average Per Premise1-in-2September Monthly System Peak Day100% Cycling23</v>
      </c>
      <c r="G3940">
        <v>1.4301299999999999</v>
      </c>
      <c r="H3940">
        <v>1.338103</v>
      </c>
      <c r="I3940">
        <v>74.166799999999995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9073</v>
      </c>
      <c r="P3940" t="s">
        <v>58</v>
      </c>
      <c r="Q3940" t="s">
        <v>60</v>
      </c>
      <c r="R3940" t="s">
        <v>71</v>
      </c>
    </row>
    <row r="3941" spans="1:18" x14ac:dyDescent="0.25">
      <c r="A3941" t="s">
        <v>29</v>
      </c>
      <c r="B3941" t="s">
        <v>36</v>
      </c>
      <c r="C3941" t="s">
        <v>52</v>
      </c>
      <c r="D3941" t="s">
        <v>57</v>
      </c>
      <c r="E3941" s="1">
        <v>23</v>
      </c>
      <c r="F3941" t="str">
        <f t="shared" si="61"/>
        <v>Average Per Device1-in-2September Monthly System Peak Day100% Cycling23</v>
      </c>
      <c r="G3941">
        <v>1.1575</v>
      </c>
      <c r="H3941">
        <v>1.083016</v>
      </c>
      <c r="I3941">
        <v>74.166799999999995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9073</v>
      </c>
      <c r="P3941" t="s">
        <v>58</v>
      </c>
      <c r="Q3941" t="s">
        <v>60</v>
      </c>
      <c r="R3941" t="s">
        <v>71</v>
      </c>
    </row>
    <row r="3942" spans="1:18" x14ac:dyDescent="0.25">
      <c r="A3942" t="s">
        <v>43</v>
      </c>
      <c r="B3942" t="s">
        <v>36</v>
      </c>
      <c r="C3942" t="s">
        <v>52</v>
      </c>
      <c r="D3942" t="s">
        <v>57</v>
      </c>
      <c r="E3942" s="1">
        <v>23</v>
      </c>
      <c r="F3942" t="str">
        <f t="shared" si="61"/>
        <v>Aggregate1-in-2September Monthly System Peak Day100% Cycling23</v>
      </c>
      <c r="G3942">
        <v>12.975569999999999</v>
      </c>
      <c r="H3942">
        <v>12.140610000000001</v>
      </c>
      <c r="I3942">
        <v>74.166799999999995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9073</v>
      </c>
      <c r="P3942" t="s">
        <v>58</v>
      </c>
      <c r="Q3942" t="s">
        <v>60</v>
      </c>
      <c r="R3942" t="s">
        <v>71</v>
      </c>
    </row>
    <row r="3943" spans="1:18" x14ac:dyDescent="0.25">
      <c r="A3943" t="s">
        <v>30</v>
      </c>
      <c r="B3943" t="s">
        <v>36</v>
      </c>
      <c r="C3943" t="s">
        <v>52</v>
      </c>
      <c r="D3943" t="s">
        <v>31</v>
      </c>
      <c r="E3943" s="1">
        <v>23</v>
      </c>
      <c r="F3943" t="str">
        <f t="shared" si="61"/>
        <v>Average Per Ton1-in-2September Monthly System Peak Day50% Cycling23</v>
      </c>
      <c r="G3943">
        <v>0.4155566</v>
      </c>
      <c r="H3943">
        <v>0.40360239999999997</v>
      </c>
      <c r="I3943">
        <v>74.084100000000007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12598</v>
      </c>
      <c r="P3943" t="s">
        <v>58</v>
      </c>
      <c r="Q3943" t="s">
        <v>60</v>
      </c>
      <c r="R3943" t="s">
        <v>71</v>
      </c>
    </row>
    <row r="3944" spans="1:18" x14ac:dyDescent="0.25">
      <c r="A3944" t="s">
        <v>28</v>
      </c>
      <c r="B3944" t="s">
        <v>36</v>
      </c>
      <c r="C3944" t="s">
        <v>52</v>
      </c>
      <c r="D3944" t="s">
        <v>31</v>
      </c>
      <c r="E3944" s="1">
        <v>23</v>
      </c>
      <c r="F3944" t="str">
        <f t="shared" si="61"/>
        <v>Average Per Premise1-in-2September Monthly System Peak Day50% Cycling23</v>
      </c>
      <c r="G3944">
        <v>1.7003250000000001</v>
      </c>
      <c r="H3944">
        <v>1.651413</v>
      </c>
      <c r="I3944">
        <v>74.084100000000007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12598</v>
      </c>
      <c r="P3944" t="s">
        <v>58</v>
      </c>
      <c r="Q3944" t="s">
        <v>60</v>
      </c>
      <c r="R3944" t="s">
        <v>71</v>
      </c>
    </row>
    <row r="3945" spans="1:18" x14ac:dyDescent="0.25">
      <c r="A3945" t="s">
        <v>29</v>
      </c>
      <c r="B3945" t="s">
        <v>36</v>
      </c>
      <c r="C3945" t="s">
        <v>52</v>
      </c>
      <c r="D3945" t="s">
        <v>31</v>
      </c>
      <c r="E3945" s="1">
        <v>23</v>
      </c>
      <c r="F3945" t="str">
        <f t="shared" si="61"/>
        <v>Average Per Device1-in-2September Monthly System Peak Day50% Cycling23</v>
      </c>
      <c r="G3945">
        <v>1.4569920000000001</v>
      </c>
      <c r="H3945">
        <v>1.415079</v>
      </c>
      <c r="I3945">
        <v>74.084100000000007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12598</v>
      </c>
      <c r="P3945" t="s">
        <v>58</v>
      </c>
      <c r="Q3945" t="s">
        <v>60</v>
      </c>
      <c r="R3945" t="s">
        <v>71</v>
      </c>
    </row>
    <row r="3946" spans="1:18" x14ac:dyDescent="0.25">
      <c r="A3946" t="s">
        <v>43</v>
      </c>
      <c r="B3946" t="s">
        <v>36</v>
      </c>
      <c r="C3946" t="s">
        <v>52</v>
      </c>
      <c r="D3946" t="s">
        <v>31</v>
      </c>
      <c r="E3946" s="1">
        <v>23</v>
      </c>
      <c r="F3946" t="str">
        <f t="shared" si="61"/>
        <v>Aggregate1-in-2September Monthly System Peak Day50% Cycling23</v>
      </c>
      <c r="G3946">
        <v>21.4207</v>
      </c>
      <c r="H3946">
        <v>20.804500000000001</v>
      </c>
      <c r="I3946">
        <v>74.084100000000007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12598</v>
      </c>
      <c r="P3946" t="s">
        <v>58</v>
      </c>
      <c r="Q3946" t="s">
        <v>60</v>
      </c>
      <c r="R3946" t="s">
        <v>71</v>
      </c>
    </row>
    <row r="3947" spans="1:18" x14ac:dyDescent="0.25">
      <c r="A3947" t="s">
        <v>30</v>
      </c>
      <c r="B3947" t="s">
        <v>36</v>
      </c>
      <c r="C3947" t="s">
        <v>52</v>
      </c>
      <c r="D3947" t="s">
        <v>26</v>
      </c>
      <c r="E3947" s="1">
        <v>23</v>
      </c>
      <c r="F3947" t="str">
        <f t="shared" si="61"/>
        <v>Average Per Ton1-in-2September Monthly System Peak DayAll23</v>
      </c>
      <c r="G3947">
        <v>0.37491350000000001</v>
      </c>
      <c r="H3947">
        <v>0.35938360000000003</v>
      </c>
      <c r="I3947">
        <v>74.118700000000004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21671</v>
      </c>
      <c r="P3947" t="s">
        <v>58</v>
      </c>
      <c r="Q3947" t="s">
        <v>60</v>
      </c>
    </row>
    <row r="3948" spans="1:18" x14ac:dyDescent="0.25">
      <c r="A3948" t="s">
        <v>28</v>
      </c>
      <c r="B3948" t="s">
        <v>36</v>
      </c>
      <c r="C3948" t="s">
        <v>52</v>
      </c>
      <c r="D3948" t="s">
        <v>26</v>
      </c>
      <c r="E3948" s="1">
        <v>23</v>
      </c>
      <c r="F3948" t="str">
        <f t="shared" si="61"/>
        <v>Average Per Premise1-in-2September Monthly System Peak DayAll23</v>
      </c>
      <c r="G3948">
        <v>1.5966100000000001</v>
      </c>
      <c r="H3948">
        <v>1.5304739999999999</v>
      </c>
      <c r="I3948">
        <v>74.118700000000004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21671</v>
      </c>
      <c r="P3948" t="s">
        <v>58</v>
      </c>
      <c r="Q3948" t="s">
        <v>60</v>
      </c>
    </row>
    <row r="3949" spans="1:18" x14ac:dyDescent="0.25">
      <c r="A3949" t="s">
        <v>29</v>
      </c>
      <c r="B3949" t="s">
        <v>36</v>
      </c>
      <c r="C3949" t="s">
        <v>52</v>
      </c>
      <c r="D3949" t="s">
        <v>26</v>
      </c>
      <c r="E3949" s="1">
        <v>23</v>
      </c>
      <c r="F3949" t="str">
        <f t="shared" si="61"/>
        <v>Average Per Device1-in-2September Monthly System Peak DayAll23</v>
      </c>
      <c r="G3949">
        <v>1.335294</v>
      </c>
      <c r="H3949">
        <v>1.279982</v>
      </c>
      <c r="I3949">
        <v>74.118700000000004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21671</v>
      </c>
      <c r="P3949" t="s">
        <v>58</v>
      </c>
      <c r="Q3949" t="s">
        <v>60</v>
      </c>
    </row>
    <row r="3950" spans="1:18" x14ac:dyDescent="0.25">
      <c r="A3950" t="s">
        <v>43</v>
      </c>
      <c r="B3950" t="s">
        <v>36</v>
      </c>
      <c r="C3950" t="s">
        <v>52</v>
      </c>
      <c r="D3950" t="s">
        <v>26</v>
      </c>
      <c r="E3950" s="1">
        <v>23</v>
      </c>
      <c r="F3950" t="str">
        <f t="shared" si="61"/>
        <v>Aggregate1-in-2September Monthly System Peak DayAll23</v>
      </c>
      <c r="G3950">
        <v>34.60013</v>
      </c>
      <c r="H3950">
        <v>33.166899999999998</v>
      </c>
      <c r="I3950">
        <v>74.118700000000004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21671</v>
      </c>
      <c r="P3950" t="s">
        <v>58</v>
      </c>
      <c r="Q3950" t="s">
        <v>60</v>
      </c>
    </row>
    <row r="3951" spans="1:18" x14ac:dyDescent="0.25">
      <c r="A3951" t="s">
        <v>30</v>
      </c>
      <c r="B3951" t="s">
        <v>36</v>
      </c>
      <c r="C3951" t="s">
        <v>47</v>
      </c>
      <c r="D3951" t="s">
        <v>57</v>
      </c>
      <c r="E3951" s="1">
        <v>24</v>
      </c>
      <c r="F3951" t="str">
        <f t="shared" si="61"/>
        <v>Average Per Ton1-in-2August Monthly System Peak Day100% Cycling24</v>
      </c>
      <c r="G3951">
        <v>0.24232190000000001</v>
      </c>
      <c r="H3951">
        <v>0.22954379999999999</v>
      </c>
      <c r="I3951">
        <v>72.0715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9073</v>
      </c>
      <c r="P3951" t="s">
        <v>58</v>
      </c>
      <c r="Q3951" t="s">
        <v>60</v>
      </c>
      <c r="R3951" t="s">
        <v>66</v>
      </c>
    </row>
    <row r="3952" spans="1:18" x14ac:dyDescent="0.25">
      <c r="A3952" t="s">
        <v>28</v>
      </c>
      <c r="B3952" t="s">
        <v>36</v>
      </c>
      <c r="C3952" t="s">
        <v>47</v>
      </c>
      <c r="D3952" t="s">
        <v>57</v>
      </c>
      <c r="E3952" s="1">
        <v>24</v>
      </c>
      <c r="F3952" t="str">
        <f t="shared" si="61"/>
        <v>Average Per Premise1-in-2August Monthly System Peak Day100% Cycling24</v>
      </c>
      <c r="G3952">
        <v>1.0881190000000001</v>
      </c>
      <c r="H3952">
        <v>1.0307409999999999</v>
      </c>
      <c r="I3952">
        <v>72.0715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9073</v>
      </c>
      <c r="P3952" t="s">
        <v>58</v>
      </c>
      <c r="Q3952" t="s">
        <v>60</v>
      </c>
      <c r="R3952" t="s">
        <v>66</v>
      </c>
    </row>
    <row r="3953" spans="1:18" x14ac:dyDescent="0.25">
      <c r="A3953" t="s">
        <v>29</v>
      </c>
      <c r="B3953" t="s">
        <v>36</v>
      </c>
      <c r="C3953" t="s">
        <v>47</v>
      </c>
      <c r="D3953" t="s">
        <v>57</v>
      </c>
      <c r="E3953" s="1">
        <v>24</v>
      </c>
      <c r="F3953" t="str">
        <f t="shared" si="61"/>
        <v>Average Per Device1-in-2August Monthly System Peak Day100% Cycling24</v>
      </c>
      <c r="G3953">
        <v>0.88068760000000001</v>
      </c>
      <c r="H3953">
        <v>0.83424730000000002</v>
      </c>
      <c r="I3953">
        <v>72.0715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9073</v>
      </c>
      <c r="P3953" t="s">
        <v>58</v>
      </c>
      <c r="Q3953" t="s">
        <v>60</v>
      </c>
      <c r="R3953" t="s">
        <v>66</v>
      </c>
    </row>
    <row r="3954" spans="1:18" x14ac:dyDescent="0.25">
      <c r="A3954" t="s">
        <v>43</v>
      </c>
      <c r="B3954" t="s">
        <v>36</v>
      </c>
      <c r="C3954" t="s">
        <v>47</v>
      </c>
      <c r="D3954" t="s">
        <v>57</v>
      </c>
      <c r="E3954" s="1">
        <v>24</v>
      </c>
      <c r="F3954" t="str">
        <f t="shared" si="61"/>
        <v>Aggregate1-in-2August Monthly System Peak Day100% Cycling24</v>
      </c>
      <c r="G3954">
        <v>9.8725079999999998</v>
      </c>
      <c r="H3954">
        <v>9.3519120000000004</v>
      </c>
      <c r="I3954">
        <v>72.0715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9073</v>
      </c>
      <c r="P3954" t="s">
        <v>58</v>
      </c>
      <c r="Q3954" t="s">
        <v>60</v>
      </c>
      <c r="R3954" t="s">
        <v>66</v>
      </c>
    </row>
    <row r="3955" spans="1:18" x14ac:dyDescent="0.25">
      <c r="A3955" t="s">
        <v>30</v>
      </c>
      <c r="B3955" t="s">
        <v>36</v>
      </c>
      <c r="C3955" t="s">
        <v>47</v>
      </c>
      <c r="D3955" t="s">
        <v>31</v>
      </c>
      <c r="E3955" s="1">
        <v>24</v>
      </c>
      <c r="F3955" t="str">
        <f t="shared" si="61"/>
        <v>Average Per Ton1-in-2August Monthly System Peak Day50% Cycling24</v>
      </c>
      <c r="G3955">
        <v>0.32752389999999998</v>
      </c>
      <c r="H3955">
        <v>0.31674409999999997</v>
      </c>
      <c r="I3955">
        <v>71.936800000000005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12598</v>
      </c>
      <c r="P3955" t="s">
        <v>58</v>
      </c>
      <c r="Q3955" t="s">
        <v>60</v>
      </c>
      <c r="R3955" t="s">
        <v>66</v>
      </c>
    </row>
    <row r="3956" spans="1:18" x14ac:dyDescent="0.25">
      <c r="A3956" t="s">
        <v>28</v>
      </c>
      <c r="B3956" t="s">
        <v>36</v>
      </c>
      <c r="C3956" t="s">
        <v>47</v>
      </c>
      <c r="D3956" t="s">
        <v>31</v>
      </c>
      <c r="E3956" s="1">
        <v>24</v>
      </c>
      <c r="F3956" t="str">
        <f t="shared" si="61"/>
        <v>Average Per Premise1-in-2August Monthly System Peak Day50% Cycling24</v>
      </c>
      <c r="G3956">
        <v>1.340123</v>
      </c>
      <c r="H3956">
        <v>1.2960160000000001</v>
      </c>
      <c r="I3956">
        <v>71.936800000000005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12598</v>
      </c>
      <c r="P3956" t="s">
        <v>58</v>
      </c>
      <c r="Q3956" t="s">
        <v>60</v>
      </c>
      <c r="R3956" t="s">
        <v>66</v>
      </c>
    </row>
    <row r="3957" spans="1:18" x14ac:dyDescent="0.25">
      <c r="A3957" t="s">
        <v>29</v>
      </c>
      <c r="B3957" t="s">
        <v>36</v>
      </c>
      <c r="C3957" t="s">
        <v>47</v>
      </c>
      <c r="D3957" t="s">
        <v>31</v>
      </c>
      <c r="E3957" s="1">
        <v>24</v>
      </c>
      <c r="F3957" t="str">
        <f t="shared" si="61"/>
        <v>Average Per Device1-in-2August Monthly System Peak Day50% Cycling24</v>
      </c>
      <c r="G3957">
        <v>1.148339</v>
      </c>
      <c r="H3957">
        <v>1.1105430000000001</v>
      </c>
      <c r="I3957">
        <v>71.936800000000005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12598</v>
      </c>
      <c r="P3957" t="s">
        <v>58</v>
      </c>
      <c r="Q3957" t="s">
        <v>60</v>
      </c>
      <c r="R3957" t="s">
        <v>66</v>
      </c>
    </row>
    <row r="3958" spans="1:18" x14ac:dyDescent="0.25">
      <c r="A3958" t="s">
        <v>43</v>
      </c>
      <c r="B3958" t="s">
        <v>36</v>
      </c>
      <c r="C3958" t="s">
        <v>47</v>
      </c>
      <c r="D3958" t="s">
        <v>31</v>
      </c>
      <c r="E3958" s="1">
        <v>24</v>
      </c>
      <c r="F3958" t="str">
        <f t="shared" si="61"/>
        <v>Aggregate1-in-2August Monthly System Peak Day50% Cycling24</v>
      </c>
      <c r="G3958">
        <v>16.88288</v>
      </c>
      <c r="H3958">
        <v>16.327210000000001</v>
      </c>
      <c r="I3958">
        <v>71.936800000000005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12598</v>
      </c>
      <c r="P3958" t="s">
        <v>58</v>
      </c>
      <c r="Q3958" t="s">
        <v>60</v>
      </c>
      <c r="R3958" t="s">
        <v>66</v>
      </c>
    </row>
    <row r="3959" spans="1:18" x14ac:dyDescent="0.25">
      <c r="A3959" t="s">
        <v>30</v>
      </c>
      <c r="B3959" t="s">
        <v>36</v>
      </c>
      <c r="C3959" t="s">
        <v>47</v>
      </c>
      <c r="D3959" t="s">
        <v>26</v>
      </c>
      <c r="E3959" s="1">
        <v>24</v>
      </c>
      <c r="F3959" t="str">
        <f t="shared" si="61"/>
        <v>Average Per Ton1-in-2August Monthly System Peak DayAll24</v>
      </c>
      <c r="G3959">
        <v>0.29184979999999999</v>
      </c>
      <c r="H3959">
        <v>0.28023330000000002</v>
      </c>
      <c r="I3959">
        <v>71.993200000000002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21671</v>
      </c>
      <c r="P3959" t="s">
        <v>58</v>
      </c>
      <c r="Q3959" t="s">
        <v>60</v>
      </c>
    </row>
    <row r="3960" spans="1:18" x14ac:dyDescent="0.25">
      <c r="A3960" t="s">
        <v>28</v>
      </c>
      <c r="B3960" t="s">
        <v>36</v>
      </c>
      <c r="C3960" t="s">
        <v>47</v>
      </c>
      <c r="D3960" t="s">
        <v>26</v>
      </c>
      <c r="E3960" s="1">
        <v>24</v>
      </c>
      <c r="F3960" t="str">
        <f t="shared" si="61"/>
        <v>Average Per Premise1-in-2August Monthly System Peak DayAll24</v>
      </c>
      <c r="G3960">
        <v>1.242874</v>
      </c>
      <c r="H3960">
        <v>1.1934039999999999</v>
      </c>
      <c r="I3960">
        <v>71.993200000000002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21671</v>
      </c>
      <c r="P3960" t="s">
        <v>58</v>
      </c>
      <c r="Q3960" t="s">
        <v>60</v>
      </c>
    </row>
    <row r="3961" spans="1:18" x14ac:dyDescent="0.25">
      <c r="A3961" t="s">
        <v>29</v>
      </c>
      <c r="B3961" t="s">
        <v>36</v>
      </c>
      <c r="C3961" t="s">
        <v>47</v>
      </c>
      <c r="D3961" t="s">
        <v>26</v>
      </c>
      <c r="E3961" s="1">
        <v>24</v>
      </c>
      <c r="F3961" t="str">
        <f t="shared" si="61"/>
        <v>Average Per Device1-in-2August Monthly System Peak DayAll24</v>
      </c>
      <c r="G3961">
        <v>1.0394540000000001</v>
      </c>
      <c r="H3961">
        <v>0.99808030000000003</v>
      </c>
      <c r="I3961">
        <v>71.993200000000002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21671</v>
      </c>
      <c r="P3961" t="s">
        <v>58</v>
      </c>
      <c r="Q3961" t="s">
        <v>60</v>
      </c>
    </row>
    <row r="3962" spans="1:18" x14ac:dyDescent="0.25">
      <c r="A3962" t="s">
        <v>43</v>
      </c>
      <c r="B3962" t="s">
        <v>36</v>
      </c>
      <c r="C3962" t="s">
        <v>47</v>
      </c>
      <c r="D3962" t="s">
        <v>26</v>
      </c>
      <c r="E3962" s="1">
        <v>24</v>
      </c>
      <c r="F3962" t="str">
        <f t="shared" si="61"/>
        <v>Aggregate1-in-2August Monthly System Peak DayAll24</v>
      </c>
      <c r="G3962">
        <v>26.93432</v>
      </c>
      <c r="H3962">
        <v>25.862259999999999</v>
      </c>
      <c r="I3962">
        <v>71.993200000000002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21671</v>
      </c>
      <c r="P3962" t="s">
        <v>58</v>
      </c>
      <c r="Q3962" t="s">
        <v>60</v>
      </c>
    </row>
    <row r="3963" spans="1:18" x14ac:dyDescent="0.25">
      <c r="A3963" t="s">
        <v>30</v>
      </c>
      <c r="B3963" t="s">
        <v>36</v>
      </c>
      <c r="C3963" t="s">
        <v>37</v>
      </c>
      <c r="D3963" t="s">
        <v>57</v>
      </c>
      <c r="E3963" s="1">
        <v>24</v>
      </c>
      <c r="F3963" t="str">
        <f t="shared" si="61"/>
        <v>Average Per Ton1-in-2August Typical Event Day100% Cycling24</v>
      </c>
      <c r="G3963">
        <v>0.2222642</v>
      </c>
      <c r="H3963">
        <v>0.2105438</v>
      </c>
      <c r="I3963">
        <v>69.566400000000002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9073</v>
      </c>
      <c r="P3963" t="s">
        <v>58</v>
      </c>
      <c r="Q3963" t="s">
        <v>60</v>
      </c>
      <c r="R3963" t="s">
        <v>66</v>
      </c>
    </row>
    <row r="3964" spans="1:18" x14ac:dyDescent="0.25">
      <c r="A3964" t="s">
        <v>28</v>
      </c>
      <c r="B3964" t="s">
        <v>36</v>
      </c>
      <c r="C3964" t="s">
        <v>37</v>
      </c>
      <c r="D3964" t="s">
        <v>57</v>
      </c>
      <c r="E3964" s="1">
        <v>24</v>
      </c>
      <c r="F3964" t="str">
        <f t="shared" si="61"/>
        <v>Average Per Premise1-in-2August Typical Event Day100% Cycling24</v>
      </c>
      <c r="G3964">
        <v>0.99805279999999996</v>
      </c>
      <c r="H3964">
        <v>0.94542360000000003</v>
      </c>
      <c r="I3964">
        <v>69.566400000000002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9073</v>
      </c>
      <c r="P3964" t="s">
        <v>58</v>
      </c>
      <c r="Q3964" t="s">
        <v>60</v>
      </c>
      <c r="R3964" t="s">
        <v>66</v>
      </c>
    </row>
    <row r="3965" spans="1:18" x14ac:dyDescent="0.25">
      <c r="A3965" t="s">
        <v>29</v>
      </c>
      <c r="B3965" t="s">
        <v>36</v>
      </c>
      <c r="C3965" t="s">
        <v>37</v>
      </c>
      <c r="D3965" t="s">
        <v>57</v>
      </c>
      <c r="E3965" s="1">
        <v>24</v>
      </c>
      <c r="F3965" t="str">
        <f t="shared" si="61"/>
        <v>Average Per Device1-in-2August Typical Event Day100% Cycling24</v>
      </c>
      <c r="G3965">
        <v>0.80779069999999997</v>
      </c>
      <c r="H3965">
        <v>0.76519429999999999</v>
      </c>
      <c r="I3965">
        <v>69.566400000000002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9073</v>
      </c>
      <c r="P3965" t="s">
        <v>58</v>
      </c>
      <c r="Q3965" t="s">
        <v>60</v>
      </c>
      <c r="R3965" t="s">
        <v>66</v>
      </c>
    </row>
    <row r="3966" spans="1:18" x14ac:dyDescent="0.25">
      <c r="A3966" t="s">
        <v>43</v>
      </c>
      <c r="B3966" t="s">
        <v>36</v>
      </c>
      <c r="C3966" t="s">
        <v>37</v>
      </c>
      <c r="D3966" t="s">
        <v>57</v>
      </c>
      <c r="E3966" s="1">
        <v>24</v>
      </c>
      <c r="F3966" t="str">
        <f t="shared" si="61"/>
        <v>Aggregate1-in-2August Typical Event Day100% Cycling24</v>
      </c>
      <c r="G3966">
        <v>9.0553329999999992</v>
      </c>
      <c r="H3966">
        <v>8.5778280000000002</v>
      </c>
      <c r="I3966">
        <v>69.566400000000002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9073</v>
      </c>
      <c r="P3966" t="s">
        <v>58</v>
      </c>
      <c r="Q3966" t="s">
        <v>60</v>
      </c>
      <c r="R3966" t="s">
        <v>66</v>
      </c>
    </row>
    <row r="3967" spans="1:18" x14ac:dyDescent="0.25">
      <c r="A3967" t="s">
        <v>30</v>
      </c>
      <c r="B3967" t="s">
        <v>36</v>
      </c>
      <c r="C3967" t="s">
        <v>37</v>
      </c>
      <c r="D3967" t="s">
        <v>31</v>
      </c>
      <c r="E3967" s="1">
        <v>24</v>
      </c>
      <c r="F3967" t="str">
        <f t="shared" si="61"/>
        <v>Average Per Ton1-in-2August Typical Event Day50% Cycling24</v>
      </c>
      <c r="G3967">
        <v>0.31317020000000001</v>
      </c>
      <c r="H3967">
        <v>0.30286279999999999</v>
      </c>
      <c r="I3967">
        <v>69.384699999999995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12598</v>
      </c>
      <c r="P3967" t="s">
        <v>58</v>
      </c>
      <c r="Q3967" t="s">
        <v>60</v>
      </c>
      <c r="R3967" t="s">
        <v>66</v>
      </c>
    </row>
    <row r="3968" spans="1:18" x14ac:dyDescent="0.25">
      <c r="A3968" t="s">
        <v>28</v>
      </c>
      <c r="B3968" t="s">
        <v>36</v>
      </c>
      <c r="C3968" t="s">
        <v>37</v>
      </c>
      <c r="D3968" t="s">
        <v>31</v>
      </c>
      <c r="E3968" s="1">
        <v>24</v>
      </c>
      <c r="F3968" t="str">
        <f t="shared" si="61"/>
        <v>Average Per Premise1-in-2August Typical Event Day50% Cycling24</v>
      </c>
      <c r="G3968">
        <v>1.281393</v>
      </c>
      <c r="H3968">
        <v>1.2392179999999999</v>
      </c>
      <c r="I3968">
        <v>69.384699999999995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12598</v>
      </c>
      <c r="P3968" t="s">
        <v>58</v>
      </c>
      <c r="Q3968" t="s">
        <v>60</v>
      </c>
      <c r="R3968" t="s">
        <v>66</v>
      </c>
    </row>
    <row r="3969" spans="1:18" x14ac:dyDescent="0.25">
      <c r="A3969" t="s">
        <v>29</v>
      </c>
      <c r="B3969" t="s">
        <v>36</v>
      </c>
      <c r="C3969" t="s">
        <v>37</v>
      </c>
      <c r="D3969" t="s">
        <v>31</v>
      </c>
      <c r="E3969" s="1">
        <v>24</v>
      </c>
      <c r="F3969" t="str">
        <f t="shared" si="61"/>
        <v>Average Per Device1-in-2August Typical Event Day50% Cycling24</v>
      </c>
      <c r="G3969">
        <v>1.0980129999999999</v>
      </c>
      <c r="H3969">
        <v>1.061874</v>
      </c>
      <c r="I3969">
        <v>69.384699999999995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12598</v>
      </c>
      <c r="P3969" t="s">
        <v>58</v>
      </c>
      <c r="Q3969" t="s">
        <v>60</v>
      </c>
      <c r="R3969" t="s">
        <v>66</v>
      </c>
    </row>
    <row r="3970" spans="1:18" x14ac:dyDescent="0.25">
      <c r="A3970" t="s">
        <v>43</v>
      </c>
      <c r="B3970" t="s">
        <v>36</v>
      </c>
      <c r="C3970" t="s">
        <v>37</v>
      </c>
      <c r="D3970" t="s">
        <v>31</v>
      </c>
      <c r="E3970" s="1">
        <v>24</v>
      </c>
      <c r="F3970" t="str">
        <f t="shared" si="61"/>
        <v>Aggregate1-in-2August Typical Event Day50% Cycling24</v>
      </c>
      <c r="G3970">
        <v>16.142980000000001</v>
      </c>
      <c r="H3970">
        <v>15.61167</v>
      </c>
      <c r="I3970">
        <v>69.384699999999995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12598</v>
      </c>
      <c r="P3970" t="s">
        <v>58</v>
      </c>
      <c r="Q3970" t="s">
        <v>60</v>
      </c>
      <c r="R3970" t="s">
        <v>66</v>
      </c>
    </row>
    <row r="3971" spans="1:18" x14ac:dyDescent="0.25">
      <c r="A3971" t="s">
        <v>30</v>
      </c>
      <c r="B3971" t="s">
        <v>36</v>
      </c>
      <c r="C3971" t="s">
        <v>37</v>
      </c>
      <c r="D3971" t="s">
        <v>26</v>
      </c>
      <c r="E3971" s="1">
        <v>24</v>
      </c>
      <c r="F3971" t="str">
        <f t="shared" ref="F3971:F4034" si="62">CONCATENATE(A3971,B3971,C3971,D3971,E3971)</f>
        <v>Average Per Ton1-in-2August Typical Event DayAll24</v>
      </c>
      <c r="G3971">
        <v>0.27510780000000001</v>
      </c>
      <c r="H3971">
        <v>0.26420880000000002</v>
      </c>
      <c r="I3971">
        <v>69.460800000000006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21671</v>
      </c>
      <c r="P3971" t="s">
        <v>58</v>
      </c>
      <c r="Q3971" t="s">
        <v>60</v>
      </c>
    </row>
    <row r="3972" spans="1:18" x14ac:dyDescent="0.25">
      <c r="A3972" t="s">
        <v>28</v>
      </c>
      <c r="B3972" t="s">
        <v>36</v>
      </c>
      <c r="C3972" t="s">
        <v>37</v>
      </c>
      <c r="D3972" t="s">
        <v>26</v>
      </c>
      <c r="E3972" s="1">
        <v>24</v>
      </c>
      <c r="F3972" t="str">
        <f t="shared" si="62"/>
        <v>Average Per Premise1-in-2August Typical Event DayAll24</v>
      </c>
      <c r="G3972">
        <v>1.1715770000000001</v>
      </c>
      <c r="H3972">
        <v>1.125162</v>
      </c>
      <c r="I3972">
        <v>69.460800000000006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21671</v>
      </c>
      <c r="P3972" t="s">
        <v>58</v>
      </c>
      <c r="Q3972" t="s">
        <v>60</v>
      </c>
    </row>
    <row r="3973" spans="1:18" x14ac:dyDescent="0.25">
      <c r="A3973" t="s">
        <v>29</v>
      </c>
      <c r="B3973" t="s">
        <v>36</v>
      </c>
      <c r="C3973" t="s">
        <v>37</v>
      </c>
      <c r="D3973" t="s">
        <v>26</v>
      </c>
      <c r="E3973" s="1">
        <v>24</v>
      </c>
      <c r="F3973" t="str">
        <f t="shared" si="62"/>
        <v>Average Per Device1-in-2August Typical Event DayAll24</v>
      </c>
      <c r="G3973">
        <v>0.97982530000000001</v>
      </c>
      <c r="H3973">
        <v>0.94100729999999999</v>
      </c>
      <c r="I3973">
        <v>69.460800000000006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21671</v>
      </c>
      <c r="P3973" t="s">
        <v>58</v>
      </c>
      <c r="Q3973" t="s">
        <v>60</v>
      </c>
    </row>
    <row r="3974" spans="1:18" x14ac:dyDescent="0.25">
      <c r="A3974" t="s">
        <v>43</v>
      </c>
      <c r="B3974" t="s">
        <v>36</v>
      </c>
      <c r="C3974" t="s">
        <v>37</v>
      </c>
      <c r="D3974" t="s">
        <v>26</v>
      </c>
      <c r="E3974" s="1">
        <v>24</v>
      </c>
      <c r="F3974" t="str">
        <f t="shared" si="62"/>
        <v>Aggregate1-in-2August Typical Event DayAll24</v>
      </c>
      <c r="G3974">
        <v>25.389230000000001</v>
      </c>
      <c r="H3974">
        <v>24.383379999999999</v>
      </c>
      <c r="I3974">
        <v>69.460800000000006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21671</v>
      </c>
      <c r="P3974" t="s">
        <v>58</v>
      </c>
      <c r="Q3974" t="s">
        <v>60</v>
      </c>
    </row>
    <row r="3975" spans="1:18" x14ac:dyDescent="0.25">
      <c r="A3975" t="s">
        <v>30</v>
      </c>
      <c r="B3975" t="s">
        <v>36</v>
      </c>
      <c r="C3975" t="s">
        <v>48</v>
      </c>
      <c r="D3975" t="s">
        <v>57</v>
      </c>
      <c r="E3975" s="1">
        <v>24</v>
      </c>
      <c r="F3975" t="str">
        <f t="shared" si="62"/>
        <v>Average Per Ton1-in-2July Monthly System Peak Day100% Cycling24</v>
      </c>
      <c r="G3975">
        <v>0.2197067</v>
      </c>
      <c r="H3975">
        <v>0.20812120000000001</v>
      </c>
      <c r="I3975">
        <v>69.921400000000006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9073</v>
      </c>
      <c r="P3975" t="s">
        <v>58</v>
      </c>
      <c r="Q3975" t="s">
        <v>60</v>
      </c>
      <c r="R3975" t="s">
        <v>67</v>
      </c>
    </row>
    <row r="3976" spans="1:18" x14ac:dyDescent="0.25">
      <c r="A3976" t="s">
        <v>28</v>
      </c>
      <c r="B3976" t="s">
        <v>36</v>
      </c>
      <c r="C3976" t="s">
        <v>48</v>
      </c>
      <c r="D3976" t="s">
        <v>57</v>
      </c>
      <c r="E3976" s="1">
        <v>24</v>
      </c>
      <c r="F3976" t="str">
        <f t="shared" si="62"/>
        <v>Average Per Premise1-in-2July Monthly System Peak Day100% Cycling24</v>
      </c>
      <c r="G3976">
        <v>0.98656869999999997</v>
      </c>
      <c r="H3976">
        <v>0.93454499999999996</v>
      </c>
      <c r="I3976">
        <v>69.921400000000006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9073</v>
      </c>
      <c r="P3976" t="s">
        <v>58</v>
      </c>
      <c r="Q3976" t="s">
        <v>60</v>
      </c>
      <c r="R3976" t="s">
        <v>67</v>
      </c>
    </row>
    <row r="3977" spans="1:18" x14ac:dyDescent="0.25">
      <c r="A3977" t="s">
        <v>29</v>
      </c>
      <c r="B3977" t="s">
        <v>36</v>
      </c>
      <c r="C3977" t="s">
        <v>48</v>
      </c>
      <c r="D3977" t="s">
        <v>57</v>
      </c>
      <c r="E3977" s="1">
        <v>24</v>
      </c>
      <c r="F3977" t="str">
        <f t="shared" si="62"/>
        <v>Average Per Device1-in-2July Monthly System Peak Day100% Cycling24</v>
      </c>
      <c r="G3977">
        <v>0.79849579999999998</v>
      </c>
      <c r="H3977">
        <v>0.7563896</v>
      </c>
      <c r="I3977">
        <v>69.921400000000006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9073</v>
      </c>
      <c r="P3977" t="s">
        <v>58</v>
      </c>
      <c r="Q3977" t="s">
        <v>60</v>
      </c>
      <c r="R3977" t="s">
        <v>67</v>
      </c>
    </row>
    <row r="3978" spans="1:18" x14ac:dyDescent="0.25">
      <c r="A3978" t="s">
        <v>43</v>
      </c>
      <c r="B3978" t="s">
        <v>36</v>
      </c>
      <c r="C3978" t="s">
        <v>48</v>
      </c>
      <c r="D3978" t="s">
        <v>57</v>
      </c>
      <c r="E3978" s="1">
        <v>24</v>
      </c>
      <c r="F3978" t="str">
        <f t="shared" si="62"/>
        <v>Aggregate1-in-2July Monthly System Peak Day100% Cycling24</v>
      </c>
      <c r="G3978">
        <v>8.9511380000000003</v>
      </c>
      <c r="H3978">
        <v>8.4791270000000001</v>
      </c>
      <c r="I3978">
        <v>69.921400000000006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9073</v>
      </c>
      <c r="P3978" t="s">
        <v>58</v>
      </c>
      <c r="Q3978" t="s">
        <v>60</v>
      </c>
      <c r="R3978" t="s">
        <v>67</v>
      </c>
    </row>
    <row r="3979" spans="1:18" x14ac:dyDescent="0.25">
      <c r="A3979" t="s">
        <v>30</v>
      </c>
      <c r="B3979" t="s">
        <v>36</v>
      </c>
      <c r="C3979" t="s">
        <v>48</v>
      </c>
      <c r="D3979" t="s">
        <v>31</v>
      </c>
      <c r="E3979" s="1">
        <v>24</v>
      </c>
      <c r="F3979" t="str">
        <f t="shared" si="62"/>
        <v>Average Per Ton1-in-2July Monthly System Peak Day50% Cycling24</v>
      </c>
      <c r="G3979">
        <v>0.31200670000000003</v>
      </c>
      <c r="H3979">
        <v>0.30173759999999999</v>
      </c>
      <c r="I3979">
        <v>69.836399999999998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12598</v>
      </c>
      <c r="P3979" t="s">
        <v>58</v>
      </c>
      <c r="Q3979" t="s">
        <v>60</v>
      </c>
      <c r="R3979" t="s">
        <v>67</v>
      </c>
    </row>
    <row r="3980" spans="1:18" x14ac:dyDescent="0.25">
      <c r="A3980" t="s">
        <v>28</v>
      </c>
      <c r="B3980" t="s">
        <v>36</v>
      </c>
      <c r="C3980" t="s">
        <v>48</v>
      </c>
      <c r="D3980" t="s">
        <v>31</v>
      </c>
      <c r="E3980" s="1">
        <v>24</v>
      </c>
      <c r="F3980" t="str">
        <f t="shared" si="62"/>
        <v>Average Per Premise1-in-2July Monthly System Peak Day50% Cycling24</v>
      </c>
      <c r="G3980">
        <v>1.276632</v>
      </c>
      <c r="H3980">
        <v>1.2346140000000001</v>
      </c>
      <c r="I3980">
        <v>69.836399999999998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12598</v>
      </c>
      <c r="P3980" t="s">
        <v>58</v>
      </c>
      <c r="Q3980" t="s">
        <v>60</v>
      </c>
      <c r="R3980" t="s">
        <v>67</v>
      </c>
    </row>
    <row r="3981" spans="1:18" x14ac:dyDescent="0.25">
      <c r="A3981" t="s">
        <v>29</v>
      </c>
      <c r="B3981" t="s">
        <v>36</v>
      </c>
      <c r="C3981" t="s">
        <v>48</v>
      </c>
      <c r="D3981" t="s">
        <v>31</v>
      </c>
      <c r="E3981" s="1">
        <v>24</v>
      </c>
      <c r="F3981" t="str">
        <f t="shared" si="62"/>
        <v>Average Per Device1-in-2July Monthly System Peak Day50% Cycling24</v>
      </c>
      <c r="G3981">
        <v>1.093933</v>
      </c>
      <c r="H3981">
        <v>1.0579289999999999</v>
      </c>
      <c r="I3981">
        <v>69.836399999999998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12598</v>
      </c>
      <c r="P3981" t="s">
        <v>58</v>
      </c>
      <c r="Q3981" t="s">
        <v>60</v>
      </c>
      <c r="R3981" t="s">
        <v>67</v>
      </c>
    </row>
    <row r="3982" spans="1:18" x14ac:dyDescent="0.25">
      <c r="A3982" t="s">
        <v>43</v>
      </c>
      <c r="B3982" t="s">
        <v>36</v>
      </c>
      <c r="C3982" t="s">
        <v>48</v>
      </c>
      <c r="D3982" t="s">
        <v>31</v>
      </c>
      <c r="E3982" s="1">
        <v>24</v>
      </c>
      <c r="F3982" t="str">
        <f t="shared" si="62"/>
        <v>Aggregate1-in-2July Monthly System Peak Day50% Cycling24</v>
      </c>
      <c r="G3982">
        <v>16.083010000000002</v>
      </c>
      <c r="H3982">
        <v>15.55367</v>
      </c>
      <c r="I3982">
        <v>69.836399999999998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12598</v>
      </c>
      <c r="P3982" t="s">
        <v>58</v>
      </c>
      <c r="Q3982" t="s">
        <v>60</v>
      </c>
      <c r="R3982" t="s">
        <v>67</v>
      </c>
    </row>
    <row r="3983" spans="1:18" x14ac:dyDescent="0.25">
      <c r="A3983" t="s">
        <v>30</v>
      </c>
      <c r="B3983" t="s">
        <v>36</v>
      </c>
      <c r="C3983" t="s">
        <v>48</v>
      </c>
      <c r="D3983" t="s">
        <v>26</v>
      </c>
      <c r="E3983" s="1">
        <v>24</v>
      </c>
      <c r="F3983" t="str">
        <f t="shared" si="62"/>
        <v>Average Per Ton1-in-2July Monthly System Peak DayAll24</v>
      </c>
      <c r="G3983">
        <v>0.27336070000000001</v>
      </c>
      <c r="H3983">
        <v>0.26254040000000001</v>
      </c>
      <c r="I3983">
        <v>69.872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21671</v>
      </c>
      <c r="P3983" t="s">
        <v>58</v>
      </c>
      <c r="Q3983" t="s">
        <v>60</v>
      </c>
    </row>
    <row r="3984" spans="1:18" x14ac:dyDescent="0.25">
      <c r="A3984" t="s">
        <v>28</v>
      </c>
      <c r="B3984" t="s">
        <v>36</v>
      </c>
      <c r="C3984" t="s">
        <v>48</v>
      </c>
      <c r="D3984" t="s">
        <v>26</v>
      </c>
      <c r="E3984" s="1">
        <v>24</v>
      </c>
      <c r="F3984" t="str">
        <f t="shared" si="62"/>
        <v>Average Per Premise1-in-2July Monthly System Peak DayAll24</v>
      </c>
      <c r="G3984">
        <v>1.1641360000000001</v>
      </c>
      <c r="H3984">
        <v>1.1180570000000001</v>
      </c>
      <c r="I3984">
        <v>69.872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21671</v>
      </c>
      <c r="P3984" t="s">
        <v>58</v>
      </c>
      <c r="Q3984" t="s">
        <v>60</v>
      </c>
    </row>
    <row r="3985" spans="1:18" x14ac:dyDescent="0.25">
      <c r="A3985" t="s">
        <v>29</v>
      </c>
      <c r="B3985" t="s">
        <v>36</v>
      </c>
      <c r="C3985" t="s">
        <v>48</v>
      </c>
      <c r="D3985" t="s">
        <v>26</v>
      </c>
      <c r="E3985" s="1">
        <v>24</v>
      </c>
      <c r="F3985" t="str">
        <f t="shared" si="62"/>
        <v>Average Per Device1-in-2July Monthly System Peak DayAll24</v>
      </c>
      <c r="G3985">
        <v>0.97360259999999998</v>
      </c>
      <c r="H3985">
        <v>0.93506500000000004</v>
      </c>
      <c r="I3985">
        <v>69.872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21671</v>
      </c>
      <c r="P3985" t="s">
        <v>58</v>
      </c>
      <c r="Q3985" t="s">
        <v>60</v>
      </c>
    </row>
    <row r="3986" spans="1:18" x14ac:dyDescent="0.25">
      <c r="A3986" t="s">
        <v>43</v>
      </c>
      <c r="B3986" t="s">
        <v>36</v>
      </c>
      <c r="C3986" t="s">
        <v>48</v>
      </c>
      <c r="D3986" t="s">
        <v>26</v>
      </c>
      <c r="E3986" s="1">
        <v>24</v>
      </c>
      <c r="F3986" t="str">
        <f t="shared" si="62"/>
        <v>Aggregate1-in-2July Monthly System Peak DayAll24</v>
      </c>
      <c r="G3986">
        <v>25.227989999999998</v>
      </c>
      <c r="H3986">
        <v>24.229399999999998</v>
      </c>
      <c r="I3986">
        <v>69.872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21671</v>
      </c>
      <c r="P3986" t="s">
        <v>58</v>
      </c>
      <c r="Q3986" t="s">
        <v>60</v>
      </c>
    </row>
    <row r="3987" spans="1:18" x14ac:dyDescent="0.25">
      <c r="A3987" t="s">
        <v>30</v>
      </c>
      <c r="B3987" t="s">
        <v>36</v>
      </c>
      <c r="C3987" t="s">
        <v>49</v>
      </c>
      <c r="D3987" t="s">
        <v>57</v>
      </c>
      <c r="E3987" s="1">
        <v>24</v>
      </c>
      <c r="F3987" t="str">
        <f t="shared" si="62"/>
        <v>Average Per Ton1-in-2June Monthly System Peak Day100% Cycling24</v>
      </c>
      <c r="G3987">
        <v>0.1754233</v>
      </c>
      <c r="H3987">
        <v>0.16617290000000001</v>
      </c>
      <c r="I3987">
        <v>63.546399999999998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9073</v>
      </c>
      <c r="P3987" t="s">
        <v>58</v>
      </c>
      <c r="Q3987" t="s">
        <v>60</v>
      </c>
      <c r="R3987" t="s">
        <v>68</v>
      </c>
    </row>
    <row r="3988" spans="1:18" x14ac:dyDescent="0.25">
      <c r="A3988" t="s">
        <v>28</v>
      </c>
      <c r="B3988" t="s">
        <v>36</v>
      </c>
      <c r="C3988" t="s">
        <v>49</v>
      </c>
      <c r="D3988" t="s">
        <v>57</v>
      </c>
      <c r="E3988" s="1">
        <v>24</v>
      </c>
      <c r="F3988" t="str">
        <f t="shared" si="62"/>
        <v>Average Per Premise1-in-2June Monthly System Peak Day100% Cycling24</v>
      </c>
      <c r="G3988">
        <v>0.78771899999999995</v>
      </c>
      <c r="H3988">
        <v>0.74618110000000004</v>
      </c>
      <c r="I3988">
        <v>63.546399999999998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9073</v>
      </c>
      <c r="P3988" t="s">
        <v>58</v>
      </c>
      <c r="Q3988" t="s">
        <v>60</v>
      </c>
      <c r="R3988" t="s">
        <v>68</v>
      </c>
    </row>
    <row r="3989" spans="1:18" x14ac:dyDescent="0.25">
      <c r="A3989" t="s">
        <v>29</v>
      </c>
      <c r="B3989" t="s">
        <v>36</v>
      </c>
      <c r="C3989" t="s">
        <v>49</v>
      </c>
      <c r="D3989" t="s">
        <v>57</v>
      </c>
      <c r="E3989" s="1">
        <v>24</v>
      </c>
      <c r="F3989" t="str">
        <f t="shared" si="62"/>
        <v>Average Per Device1-in-2June Monthly System Peak Day100% Cycling24</v>
      </c>
      <c r="G3989">
        <v>0.6375535</v>
      </c>
      <c r="H3989">
        <v>0.60393410000000003</v>
      </c>
      <c r="I3989">
        <v>63.546399999999998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9073</v>
      </c>
      <c r="P3989" t="s">
        <v>58</v>
      </c>
      <c r="Q3989" t="s">
        <v>60</v>
      </c>
      <c r="R3989" t="s">
        <v>68</v>
      </c>
    </row>
    <row r="3990" spans="1:18" x14ac:dyDescent="0.25">
      <c r="A3990" t="s">
        <v>43</v>
      </c>
      <c r="B3990" t="s">
        <v>36</v>
      </c>
      <c r="C3990" t="s">
        <v>49</v>
      </c>
      <c r="D3990" t="s">
        <v>57</v>
      </c>
      <c r="E3990" s="1">
        <v>24</v>
      </c>
      <c r="F3990" t="str">
        <f t="shared" si="62"/>
        <v>Aggregate1-in-2June Monthly System Peak Day100% Cycling24</v>
      </c>
      <c r="G3990">
        <v>7.1469740000000002</v>
      </c>
      <c r="H3990">
        <v>6.7701010000000004</v>
      </c>
      <c r="I3990">
        <v>63.546399999999998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9073</v>
      </c>
      <c r="P3990" t="s">
        <v>58</v>
      </c>
      <c r="Q3990" t="s">
        <v>60</v>
      </c>
      <c r="R3990" t="s">
        <v>68</v>
      </c>
    </row>
    <row r="3991" spans="1:18" x14ac:dyDescent="0.25">
      <c r="A3991" t="s">
        <v>30</v>
      </c>
      <c r="B3991" t="s">
        <v>36</v>
      </c>
      <c r="C3991" t="s">
        <v>49</v>
      </c>
      <c r="D3991" t="s">
        <v>31</v>
      </c>
      <c r="E3991" s="1">
        <v>24</v>
      </c>
      <c r="F3991" t="str">
        <f t="shared" si="62"/>
        <v>Average Per Ton1-in-2June Monthly System Peak Day50% Cycling24</v>
      </c>
      <c r="G3991">
        <v>0.27680749999999998</v>
      </c>
      <c r="H3991">
        <v>0.26769700000000002</v>
      </c>
      <c r="I3991">
        <v>63.151400000000002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12598</v>
      </c>
      <c r="P3991" t="s">
        <v>58</v>
      </c>
      <c r="Q3991" t="s">
        <v>60</v>
      </c>
      <c r="R3991" t="s">
        <v>68</v>
      </c>
    </row>
    <row r="3992" spans="1:18" x14ac:dyDescent="0.25">
      <c r="A3992" t="s">
        <v>28</v>
      </c>
      <c r="B3992" t="s">
        <v>36</v>
      </c>
      <c r="C3992" t="s">
        <v>49</v>
      </c>
      <c r="D3992" t="s">
        <v>31</v>
      </c>
      <c r="E3992" s="1">
        <v>24</v>
      </c>
      <c r="F3992" t="str">
        <f t="shared" si="62"/>
        <v>Average Per Premise1-in-2June Monthly System Peak Day50% Cycling24</v>
      </c>
      <c r="G3992">
        <v>1.1326080000000001</v>
      </c>
      <c r="H3992">
        <v>1.0953310000000001</v>
      </c>
      <c r="I3992">
        <v>63.151400000000002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12598</v>
      </c>
      <c r="P3992" t="s">
        <v>58</v>
      </c>
      <c r="Q3992" t="s">
        <v>60</v>
      </c>
      <c r="R3992" t="s">
        <v>68</v>
      </c>
    </row>
    <row r="3993" spans="1:18" x14ac:dyDescent="0.25">
      <c r="A3993" t="s">
        <v>29</v>
      </c>
      <c r="B3993" t="s">
        <v>36</v>
      </c>
      <c r="C3993" t="s">
        <v>49</v>
      </c>
      <c r="D3993" t="s">
        <v>31</v>
      </c>
      <c r="E3993" s="1">
        <v>24</v>
      </c>
      <c r="F3993" t="str">
        <f t="shared" si="62"/>
        <v>Average Per Device1-in-2June Monthly System Peak Day50% Cycling24</v>
      </c>
      <c r="G3993">
        <v>0.97052090000000002</v>
      </c>
      <c r="H3993">
        <v>0.93857809999999997</v>
      </c>
      <c r="I3993">
        <v>63.151400000000002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12598</v>
      </c>
      <c r="P3993" t="s">
        <v>58</v>
      </c>
      <c r="Q3993" t="s">
        <v>60</v>
      </c>
      <c r="R3993" t="s">
        <v>68</v>
      </c>
    </row>
    <row r="3994" spans="1:18" x14ac:dyDescent="0.25">
      <c r="A3994" t="s">
        <v>43</v>
      </c>
      <c r="B3994" t="s">
        <v>36</v>
      </c>
      <c r="C3994" t="s">
        <v>49</v>
      </c>
      <c r="D3994" t="s">
        <v>31</v>
      </c>
      <c r="E3994" s="1">
        <v>24</v>
      </c>
      <c r="F3994" t="str">
        <f t="shared" si="62"/>
        <v>Aggregate1-in-2June Monthly System Peak Day50% Cycling24</v>
      </c>
      <c r="G3994">
        <v>14.268599999999999</v>
      </c>
      <c r="H3994">
        <v>13.79898</v>
      </c>
      <c r="I3994">
        <v>63.151400000000002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12598</v>
      </c>
      <c r="P3994" t="s">
        <v>58</v>
      </c>
      <c r="Q3994" t="s">
        <v>60</v>
      </c>
      <c r="R3994" t="s">
        <v>68</v>
      </c>
    </row>
    <row r="3995" spans="1:18" x14ac:dyDescent="0.25">
      <c r="A3995" t="s">
        <v>30</v>
      </c>
      <c r="B3995" t="s">
        <v>36</v>
      </c>
      <c r="C3995" t="s">
        <v>49</v>
      </c>
      <c r="D3995" t="s">
        <v>26</v>
      </c>
      <c r="E3995" s="1">
        <v>24</v>
      </c>
      <c r="F3995" t="str">
        <f t="shared" si="62"/>
        <v>Average Per Ton1-in-2June Monthly System Peak DayAll24</v>
      </c>
      <c r="G3995">
        <v>0.23435800000000001</v>
      </c>
      <c r="H3995">
        <v>0.22518879999999999</v>
      </c>
      <c r="I3995">
        <v>63.316800000000001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21671</v>
      </c>
      <c r="P3995" t="s">
        <v>58</v>
      </c>
      <c r="Q3995" t="s">
        <v>60</v>
      </c>
    </row>
    <row r="3996" spans="1:18" x14ac:dyDescent="0.25">
      <c r="A3996" t="s">
        <v>28</v>
      </c>
      <c r="B3996" t="s">
        <v>36</v>
      </c>
      <c r="C3996" t="s">
        <v>49</v>
      </c>
      <c r="D3996" t="s">
        <v>26</v>
      </c>
      <c r="E3996" s="1">
        <v>24</v>
      </c>
      <c r="F3996" t="str">
        <f t="shared" si="62"/>
        <v>Average Per Premise1-in-2June Monthly System Peak DayAll24</v>
      </c>
      <c r="G3996">
        <v>0.99803869999999995</v>
      </c>
      <c r="H3996">
        <v>0.95899109999999999</v>
      </c>
      <c r="I3996">
        <v>63.316800000000001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21671</v>
      </c>
      <c r="P3996" t="s">
        <v>58</v>
      </c>
      <c r="Q3996" t="s">
        <v>60</v>
      </c>
    </row>
    <row r="3997" spans="1:18" x14ac:dyDescent="0.25">
      <c r="A3997" t="s">
        <v>29</v>
      </c>
      <c r="B3997" t="s">
        <v>36</v>
      </c>
      <c r="C3997" t="s">
        <v>49</v>
      </c>
      <c r="D3997" t="s">
        <v>26</v>
      </c>
      <c r="E3997" s="1">
        <v>24</v>
      </c>
      <c r="F3997" t="str">
        <f t="shared" si="62"/>
        <v>Average Per Device1-in-2June Monthly System Peak DayAll24</v>
      </c>
      <c r="G3997">
        <v>0.83469040000000005</v>
      </c>
      <c r="H3997">
        <v>0.80203360000000001</v>
      </c>
      <c r="I3997">
        <v>63.316800000000001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21671</v>
      </c>
      <c r="P3997" t="s">
        <v>58</v>
      </c>
      <c r="Q3997" t="s">
        <v>60</v>
      </c>
    </row>
    <row r="3998" spans="1:18" x14ac:dyDescent="0.25">
      <c r="A3998" t="s">
        <v>43</v>
      </c>
      <c r="B3998" t="s">
        <v>36</v>
      </c>
      <c r="C3998" t="s">
        <v>49</v>
      </c>
      <c r="D3998" t="s">
        <v>26</v>
      </c>
      <c r="E3998" s="1">
        <v>24</v>
      </c>
      <c r="F3998" t="str">
        <f t="shared" si="62"/>
        <v>Aggregate1-in-2June Monthly System Peak DayAll24</v>
      </c>
      <c r="G3998">
        <v>21.628499999999999</v>
      </c>
      <c r="H3998">
        <v>20.782299999999999</v>
      </c>
      <c r="I3998">
        <v>63.316800000000001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21671</v>
      </c>
      <c r="P3998" t="s">
        <v>58</v>
      </c>
      <c r="Q3998" t="s">
        <v>60</v>
      </c>
    </row>
    <row r="3999" spans="1:18" x14ac:dyDescent="0.25">
      <c r="A3999" t="s">
        <v>30</v>
      </c>
      <c r="B3999" t="s">
        <v>36</v>
      </c>
      <c r="C3999" t="s">
        <v>50</v>
      </c>
      <c r="D3999" t="s">
        <v>57</v>
      </c>
      <c r="E3999" s="1">
        <v>24</v>
      </c>
      <c r="F3999" t="str">
        <f t="shared" si="62"/>
        <v>Average Per Ton1-in-2May Monthly System Peak Day100% Cycling24</v>
      </c>
      <c r="G3999">
        <v>0.17603179999999999</v>
      </c>
      <c r="H3999">
        <v>0.16674929999999999</v>
      </c>
      <c r="I3999">
        <v>63.518799999999999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9073</v>
      </c>
      <c r="P3999" t="s">
        <v>58</v>
      </c>
      <c r="Q3999" t="s">
        <v>60</v>
      </c>
      <c r="R3999" t="s">
        <v>69</v>
      </c>
    </row>
    <row r="4000" spans="1:18" x14ac:dyDescent="0.25">
      <c r="A4000" t="s">
        <v>28</v>
      </c>
      <c r="B4000" t="s">
        <v>36</v>
      </c>
      <c r="C4000" t="s">
        <v>50</v>
      </c>
      <c r="D4000" t="s">
        <v>57</v>
      </c>
      <c r="E4000" s="1">
        <v>24</v>
      </c>
      <c r="F4000" t="str">
        <f t="shared" si="62"/>
        <v>Average Per Premise1-in-2May Monthly System Peak Day100% Cycling24</v>
      </c>
      <c r="G4000">
        <v>0.79045129999999997</v>
      </c>
      <c r="H4000">
        <v>0.74876929999999997</v>
      </c>
      <c r="I4000">
        <v>63.518799999999999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9073</v>
      </c>
      <c r="P4000" t="s">
        <v>58</v>
      </c>
      <c r="Q4000" t="s">
        <v>60</v>
      </c>
      <c r="R4000" t="s">
        <v>69</v>
      </c>
    </row>
    <row r="4001" spans="1:18" x14ac:dyDescent="0.25">
      <c r="A4001" t="s">
        <v>29</v>
      </c>
      <c r="B4001" t="s">
        <v>36</v>
      </c>
      <c r="C4001" t="s">
        <v>50</v>
      </c>
      <c r="D4001" t="s">
        <v>57</v>
      </c>
      <c r="E4001" s="1">
        <v>24</v>
      </c>
      <c r="F4001" t="str">
        <f t="shared" si="62"/>
        <v>Average Per Device1-in-2May Monthly System Peak Day100% Cycling24</v>
      </c>
      <c r="G4001">
        <v>0.63976500000000003</v>
      </c>
      <c r="H4001">
        <v>0.60602889999999998</v>
      </c>
      <c r="I4001">
        <v>63.518799999999999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9073</v>
      </c>
      <c r="P4001" t="s">
        <v>58</v>
      </c>
      <c r="Q4001" t="s">
        <v>60</v>
      </c>
      <c r="R4001" t="s">
        <v>69</v>
      </c>
    </row>
    <row r="4002" spans="1:18" x14ac:dyDescent="0.25">
      <c r="A4002" t="s">
        <v>43</v>
      </c>
      <c r="B4002" t="s">
        <v>36</v>
      </c>
      <c r="C4002" t="s">
        <v>50</v>
      </c>
      <c r="D4002" t="s">
        <v>57</v>
      </c>
      <c r="E4002" s="1">
        <v>24</v>
      </c>
      <c r="F4002" t="str">
        <f t="shared" si="62"/>
        <v>Aggregate1-in-2May Monthly System Peak Day100% Cycling24</v>
      </c>
      <c r="G4002">
        <v>7.1717649999999997</v>
      </c>
      <c r="H4002">
        <v>6.7935840000000001</v>
      </c>
      <c r="I4002">
        <v>63.518799999999999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9073</v>
      </c>
      <c r="P4002" t="s">
        <v>58</v>
      </c>
      <c r="Q4002" t="s">
        <v>60</v>
      </c>
      <c r="R4002" t="s">
        <v>69</v>
      </c>
    </row>
    <row r="4003" spans="1:18" x14ac:dyDescent="0.25">
      <c r="A4003" t="s">
        <v>30</v>
      </c>
      <c r="B4003" t="s">
        <v>36</v>
      </c>
      <c r="C4003" t="s">
        <v>50</v>
      </c>
      <c r="D4003" t="s">
        <v>31</v>
      </c>
      <c r="E4003" s="1">
        <v>24</v>
      </c>
      <c r="F4003" t="str">
        <f t="shared" si="62"/>
        <v>Average Per Ton1-in-2May Monthly System Peak Day50% Cycling24</v>
      </c>
      <c r="G4003">
        <v>0.27838629999999998</v>
      </c>
      <c r="H4003">
        <v>0.26922380000000001</v>
      </c>
      <c r="I4003">
        <v>63.261499999999998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12598</v>
      </c>
      <c r="P4003" t="s">
        <v>58</v>
      </c>
      <c r="Q4003" t="s">
        <v>60</v>
      </c>
      <c r="R4003" t="s">
        <v>69</v>
      </c>
    </row>
    <row r="4004" spans="1:18" x14ac:dyDescent="0.25">
      <c r="A4004" t="s">
        <v>28</v>
      </c>
      <c r="B4004" t="s">
        <v>36</v>
      </c>
      <c r="C4004" t="s">
        <v>50</v>
      </c>
      <c r="D4004" t="s">
        <v>31</v>
      </c>
      <c r="E4004" s="1">
        <v>24</v>
      </c>
      <c r="F4004" t="str">
        <f t="shared" si="62"/>
        <v>Average Per Premise1-in-2May Monthly System Peak Day50% Cycling24</v>
      </c>
      <c r="G4004">
        <v>1.139068</v>
      </c>
      <c r="H4004">
        <v>1.1015779999999999</v>
      </c>
      <c r="I4004">
        <v>63.261499999999998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12598</v>
      </c>
      <c r="P4004" t="s">
        <v>58</v>
      </c>
      <c r="Q4004" t="s">
        <v>60</v>
      </c>
      <c r="R4004" t="s">
        <v>69</v>
      </c>
    </row>
    <row r="4005" spans="1:18" x14ac:dyDescent="0.25">
      <c r="A4005" t="s">
        <v>29</v>
      </c>
      <c r="B4005" t="s">
        <v>36</v>
      </c>
      <c r="C4005" t="s">
        <v>50</v>
      </c>
      <c r="D4005" t="s">
        <v>31</v>
      </c>
      <c r="E4005" s="1">
        <v>24</v>
      </c>
      <c r="F4005" t="str">
        <f t="shared" si="62"/>
        <v>Average Per Device1-in-2May Monthly System Peak Day50% Cycling24</v>
      </c>
      <c r="G4005">
        <v>0.97605620000000004</v>
      </c>
      <c r="H4005">
        <v>0.94393130000000003</v>
      </c>
      <c r="I4005">
        <v>63.261499999999998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12598</v>
      </c>
      <c r="P4005" t="s">
        <v>58</v>
      </c>
      <c r="Q4005" t="s">
        <v>60</v>
      </c>
      <c r="R4005" t="s">
        <v>69</v>
      </c>
    </row>
    <row r="4006" spans="1:18" x14ac:dyDescent="0.25">
      <c r="A4006" t="s">
        <v>43</v>
      </c>
      <c r="B4006" t="s">
        <v>36</v>
      </c>
      <c r="C4006" t="s">
        <v>50</v>
      </c>
      <c r="D4006" t="s">
        <v>31</v>
      </c>
      <c r="E4006" s="1">
        <v>24</v>
      </c>
      <c r="F4006" t="str">
        <f t="shared" si="62"/>
        <v>Aggregate1-in-2May Monthly System Peak Day50% Cycling24</v>
      </c>
      <c r="G4006">
        <v>14.34998</v>
      </c>
      <c r="H4006">
        <v>13.87768</v>
      </c>
      <c r="I4006">
        <v>63.261499999999998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12598</v>
      </c>
      <c r="P4006" t="s">
        <v>58</v>
      </c>
      <c r="Q4006" t="s">
        <v>60</v>
      </c>
      <c r="R4006" t="s">
        <v>69</v>
      </c>
    </row>
    <row r="4007" spans="1:18" x14ac:dyDescent="0.25">
      <c r="A4007" t="s">
        <v>30</v>
      </c>
      <c r="B4007" t="s">
        <v>36</v>
      </c>
      <c r="C4007" t="s">
        <v>50</v>
      </c>
      <c r="D4007" t="s">
        <v>26</v>
      </c>
      <c r="E4007" s="1">
        <v>24</v>
      </c>
      <c r="F4007" t="str">
        <f t="shared" si="62"/>
        <v>Average Per Ton1-in-2May Monthly System Peak DayAll24</v>
      </c>
      <c r="G4007">
        <v>0.2355305</v>
      </c>
      <c r="H4007">
        <v>0.22631770000000001</v>
      </c>
      <c r="I4007">
        <v>63.369199999999999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21671</v>
      </c>
      <c r="P4007" t="s">
        <v>58</v>
      </c>
      <c r="Q4007" t="s">
        <v>60</v>
      </c>
    </row>
    <row r="4008" spans="1:18" x14ac:dyDescent="0.25">
      <c r="A4008" t="s">
        <v>28</v>
      </c>
      <c r="B4008" t="s">
        <v>36</v>
      </c>
      <c r="C4008" t="s">
        <v>50</v>
      </c>
      <c r="D4008" t="s">
        <v>26</v>
      </c>
      <c r="E4008" s="1">
        <v>24</v>
      </c>
      <c r="F4008" t="str">
        <f t="shared" si="62"/>
        <v>Average Per Premise1-in-2May Monthly System Peak DayAll24</v>
      </c>
      <c r="G4008">
        <v>1.0030319999999999</v>
      </c>
      <c r="H4008">
        <v>0.9637985</v>
      </c>
      <c r="I4008">
        <v>63.369199999999999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21671</v>
      </c>
      <c r="P4008" t="s">
        <v>58</v>
      </c>
      <c r="Q4008" t="s">
        <v>60</v>
      </c>
    </row>
    <row r="4009" spans="1:18" x14ac:dyDescent="0.25">
      <c r="A4009" t="s">
        <v>29</v>
      </c>
      <c r="B4009" t="s">
        <v>36</v>
      </c>
      <c r="C4009" t="s">
        <v>50</v>
      </c>
      <c r="D4009" t="s">
        <v>26</v>
      </c>
      <c r="E4009" s="1">
        <v>24</v>
      </c>
      <c r="F4009" t="str">
        <f t="shared" si="62"/>
        <v>Average Per Device1-in-2May Monthly System Peak DayAll24</v>
      </c>
      <c r="G4009">
        <v>0.83886640000000001</v>
      </c>
      <c r="H4009">
        <v>0.80605420000000005</v>
      </c>
      <c r="I4009">
        <v>63.369199999999999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21671</v>
      </c>
      <c r="P4009" t="s">
        <v>58</v>
      </c>
      <c r="Q4009" t="s">
        <v>60</v>
      </c>
    </row>
    <row r="4010" spans="1:18" x14ac:dyDescent="0.25">
      <c r="A4010" t="s">
        <v>43</v>
      </c>
      <c r="B4010" t="s">
        <v>36</v>
      </c>
      <c r="C4010" t="s">
        <v>50</v>
      </c>
      <c r="D4010" t="s">
        <v>26</v>
      </c>
      <c r="E4010" s="1">
        <v>24</v>
      </c>
      <c r="F4010" t="str">
        <f t="shared" si="62"/>
        <v>Aggregate1-in-2May Monthly System Peak DayAll24</v>
      </c>
      <c r="G4010">
        <v>21.736709999999999</v>
      </c>
      <c r="H4010">
        <v>20.886479999999999</v>
      </c>
      <c r="I4010">
        <v>63.369199999999999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21671</v>
      </c>
      <c r="P4010" t="s">
        <v>58</v>
      </c>
      <c r="Q4010" t="s">
        <v>60</v>
      </c>
    </row>
    <row r="4011" spans="1:18" x14ac:dyDescent="0.25">
      <c r="A4011" t="s">
        <v>30</v>
      </c>
      <c r="B4011" t="s">
        <v>36</v>
      </c>
      <c r="C4011" t="s">
        <v>51</v>
      </c>
      <c r="D4011" t="s">
        <v>57</v>
      </c>
      <c r="E4011" s="1">
        <v>24</v>
      </c>
      <c r="F4011" t="str">
        <f t="shared" si="62"/>
        <v>Average Per Ton1-in-2October Monthly System Peak Day100% Cycling24</v>
      </c>
      <c r="G4011">
        <v>0.20631749999999999</v>
      </c>
      <c r="H4011">
        <v>0.195438</v>
      </c>
      <c r="I4011">
        <v>64.256900000000002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9073</v>
      </c>
      <c r="P4011" t="s">
        <v>58</v>
      </c>
      <c r="Q4011" t="s">
        <v>60</v>
      </c>
      <c r="R4011" t="s">
        <v>70</v>
      </c>
    </row>
    <row r="4012" spans="1:18" x14ac:dyDescent="0.25">
      <c r="A4012" t="s">
        <v>28</v>
      </c>
      <c r="B4012" t="s">
        <v>36</v>
      </c>
      <c r="C4012" t="s">
        <v>51</v>
      </c>
      <c r="D4012" t="s">
        <v>57</v>
      </c>
      <c r="E4012" s="1">
        <v>24</v>
      </c>
      <c r="F4012" t="str">
        <f t="shared" si="62"/>
        <v>Average Per Premise1-in-2October Monthly System Peak Day100% Cycling24</v>
      </c>
      <c r="G4012">
        <v>0.92644570000000004</v>
      </c>
      <c r="H4012">
        <v>0.8775925</v>
      </c>
      <c r="I4012">
        <v>64.256900000000002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9073</v>
      </c>
      <c r="P4012" t="s">
        <v>58</v>
      </c>
      <c r="Q4012" t="s">
        <v>60</v>
      </c>
      <c r="R4012" t="s">
        <v>70</v>
      </c>
    </row>
    <row r="4013" spans="1:18" x14ac:dyDescent="0.25">
      <c r="A4013" t="s">
        <v>29</v>
      </c>
      <c r="B4013" t="s">
        <v>36</v>
      </c>
      <c r="C4013" t="s">
        <v>51</v>
      </c>
      <c r="D4013" t="s">
        <v>57</v>
      </c>
      <c r="E4013" s="1">
        <v>24</v>
      </c>
      <c r="F4013" t="str">
        <f t="shared" si="62"/>
        <v>Average Per Device1-in-2October Monthly System Peak Day100% Cycling24</v>
      </c>
      <c r="G4013">
        <v>0.74983429999999995</v>
      </c>
      <c r="H4013">
        <v>0.71029410000000004</v>
      </c>
      <c r="I4013">
        <v>64.256900000000002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9073</v>
      </c>
      <c r="P4013" t="s">
        <v>58</v>
      </c>
      <c r="Q4013" t="s">
        <v>60</v>
      </c>
      <c r="R4013" t="s">
        <v>70</v>
      </c>
    </row>
    <row r="4014" spans="1:18" x14ac:dyDescent="0.25">
      <c r="A4014" t="s">
        <v>43</v>
      </c>
      <c r="B4014" t="s">
        <v>36</v>
      </c>
      <c r="C4014" t="s">
        <v>51</v>
      </c>
      <c r="D4014" t="s">
        <v>57</v>
      </c>
      <c r="E4014" s="1">
        <v>24</v>
      </c>
      <c r="F4014" t="str">
        <f t="shared" si="62"/>
        <v>Aggregate1-in-2October Monthly System Peak Day100% Cycling24</v>
      </c>
      <c r="G4014">
        <v>8.4056420000000003</v>
      </c>
      <c r="H4014">
        <v>7.9623970000000002</v>
      </c>
      <c r="I4014">
        <v>64.256900000000002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9073</v>
      </c>
      <c r="P4014" t="s">
        <v>58</v>
      </c>
      <c r="Q4014" t="s">
        <v>60</v>
      </c>
      <c r="R4014" t="s">
        <v>70</v>
      </c>
    </row>
    <row r="4015" spans="1:18" x14ac:dyDescent="0.25">
      <c r="A4015" t="s">
        <v>30</v>
      </c>
      <c r="B4015" t="s">
        <v>36</v>
      </c>
      <c r="C4015" t="s">
        <v>51</v>
      </c>
      <c r="D4015" t="s">
        <v>31</v>
      </c>
      <c r="E4015" s="1">
        <v>24</v>
      </c>
      <c r="F4015" t="str">
        <f t="shared" si="62"/>
        <v>Average Per Ton1-in-2October Monthly System Peak Day50% Cycling24</v>
      </c>
      <c r="G4015">
        <v>0.3011916</v>
      </c>
      <c r="H4015">
        <v>0.2912785</v>
      </c>
      <c r="I4015">
        <v>63.633499999999998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12598</v>
      </c>
      <c r="P4015" t="s">
        <v>58</v>
      </c>
      <c r="Q4015" t="s">
        <v>60</v>
      </c>
      <c r="R4015" t="s">
        <v>70</v>
      </c>
    </row>
    <row r="4016" spans="1:18" x14ac:dyDescent="0.25">
      <c r="A4016" t="s">
        <v>28</v>
      </c>
      <c r="B4016" t="s">
        <v>36</v>
      </c>
      <c r="C4016" t="s">
        <v>51</v>
      </c>
      <c r="D4016" t="s">
        <v>31</v>
      </c>
      <c r="E4016" s="1">
        <v>24</v>
      </c>
      <c r="F4016" t="str">
        <f t="shared" si="62"/>
        <v>Average Per Premise1-in-2October Monthly System Peak Day50% Cycling24</v>
      </c>
      <c r="G4016">
        <v>1.23238</v>
      </c>
      <c r="H4016">
        <v>1.191819</v>
      </c>
      <c r="I4016">
        <v>63.633499999999998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12598</v>
      </c>
      <c r="P4016" t="s">
        <v>58</v>
      </c>
      <c r="Q4016" t="s">
        <v>60</v>
      </c>
      <c r="R4016" t="s">
        <v>70</v>
      </c>
    </row>
    <row r="4017" spans="1:18" x14ac:dyDescent="0.25">
      <c r="A4017" t="s">
        <v>29</v>
      </c>
      <c r="B4017" t="s">
        <v>36</v>
      </c>
      <c r="C4017" t="s">
        <v>51</v>
      </c>
      <c r="D4017" t="s">
        <v>31</v>
      </c>
      <c r="E4017" s="1">
        <v>24</v>
      </c>
      <c r="F4017" t="str">
        <f t="shared" si="62"/>
        <v>Average Per Device1-in-2October Monthly System Peak Day50% Cycling24</v>
      </c>
      <c r="G4017">
        <v>1.056014</v>
      </c>
      <c r="H4017">
        <v>1.021258</v>
      </c>
      <c r="I4017">
        <v>63.633499999999998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12598</v>
      </c>
      <c r="P4017" t="s">
        <v>58</v>
      </c>
      <c r="Q4017" t="s">
        <v>60</v>
      </c>
      <c r="R4017" t="s">
        <v>70</v>
      </c>
    </row>
    <row r="4018" spans="1:18" x14ac:dyDescent="0.25">
      <c r="A4018" t="s">
        <v>43</v>
      </c>
      <c r="B4018" t="s">
        <v>36</v>
      </c>
      <c r="C4018" t="s">
        <v>51</v>
      </c>
      <c r="D4018" t="s">
        <v>31</v>
      </c>
      <c r="E4018" s="1">
        <v>24</v>
      </c>
      <c r="F4018" t="str">
        <f t="shared" si="62"/>
        <v>Aggregate1-in-2October Monthly System Peak Day50% Cycling24</v>
      </c>
      <c r="G4018">
        <v>15.52553</v>
      </c>
      <c r="H4018">
        <v>15.014530000000001</v>
      </c>
      <c r="I4018">
        <v>63.633499999999998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12598</v>
      </c>
      <c r="P4018" t="s">
        <v>58</v>
      </c>
      <c r="Q4018" t="s">
        <v>60</v>
      </c>
      <c r="R4018" t="s">
        <v>70</v>
      </c>
    </row>
    <row r="4019" spans="1:18" x14ac:dyDescent="0.25">
      <c r="A4019" t="s">
        <v>30</v>
      </c>
      <c r="B4019" t="s">
        <v>36</v>
      </c>
      <c r="C4019" t="s">
        <v>51</v>
      </c>
      <c r="D4019" t="s">
        <v>26</v>
      </c>
      <c r="E4019" s="1">
        <v>24</v>
      </c>
      <c r="F4019" t="str">
        <f t="shared" si="62"/>
        <v>Average Per Ton1-in-2October Monthly System Peak DayAll24</v>
      </c>
      <c r="G4019">
        <v>0.26146779999999997</v>
      </c>
      <c r="H4019">
        <v>0.25115009999999999</v>
      </c>
      <c r="I4019">
        <v>63.894500000000001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21671</v>
      </c>
      <c r="P4019" t="s">
        <v>58</v>
      </c>
      <c r="Q4019" t="s">
        <v>60</v>
      </c>
    </row>
    <row r="4020" spans="1:18" x14ac:dyDescent="0.25">
      <c r="A4020" t="s">
        <v>28</v>
      </c>
      <c r="B4020" t="s">
        <v>36</v>
      </c>
      <c r="C4020" t="s">
        <v>51</v>
      </c>
      <c r="D4020" t="s">
        <v>26</v>
      </c>
      <c r="E4020" s="1">
        <v>24</v>
      </c>
      <c r="F4020" t="str">
        <f t="shared" si="62"/>
        <v>Average Per Premise1-in-2October Monthly System Peak DayAll24</v>
      </c>
      <c r="G4020">
        <v>1.113489</v>
      </c>
      <c r="H4020">
        <v>1.06955</v>
      </c>
      <c r="I4020">
        <v>63.894500000000001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21671</v>
      </c>
      <c r="P4020" t="s">
        <v>58</v>
      </c>
      <c r="Q4020" t="s">
        <v>60</v>
      </c>
    </row>
    <row r="4021" spans="1:18" x14ac:dyDescent="0.25">
      <c r="A4021" t="s">
        <v>29</v>
      </c>
      <c r="B4021" t="s">
        <v>36</v>
      </c>
      <c r="C4021" t="s">
        <v>51</v>
      </c>
      <c r="D4021" t="s">
        <v>26</v>
      </c>
      <c r="E4021" s="1">
        <v>24</v>
      </c>
      <c r="F4021" t="str">
        <f t="shared" si="62"/>
        <v>Average Per Device1-in-2October Monthly System Peak DayAll24</v>
      </c>
      <c r="G4021">
        <v>0.93124499999999999</v>
      </c>
      <c r="H4021">
        <v>0.89449719999999999</v>
      </c>
      <c r="I4021">
        <v>63.894500000000001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21671</v>
      </c>
      <c r="P4021" t="s">
        <v>58</v>
      </c>
      <c r="Q4021" t="s">
        <v>60</v>
      </c>
    </row>
    <row r="4022" spans="1:18" x14ac:dyDescent="0.25">
      <c r="A4022" t="s">
        <v>43</v>
      </c>
      <c r="B4022" t="s">
        <v>36</v>
      </c>
      <c r="C4022" t="s">
        <v>51</v>
      </c>
      <c r="D4022" t="s">
        <v>26</v>
      </c>
      <c r="E4022" s="1">
        <v>24</v>
      </c>
      <c r="F4022" t="str">
        <f t="shared" si="62"/>
        <v>Aggregate1-in-2October Monthly System Peak DayAll24</v>
      </c>
      <c r="G4022">
        <v>24.130420000000001</v>
      </c>
      <c r="H4022">
        <v>23.17821</v>
      </c>
      <c r="I4022">
        <v>63.894500000000001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21671</v>
      </c>
      <c r="P4022" t="s">
        <v>58</v>
      </c>
      <c r="Q4022" t="s">
        <v>60</v>
      </c>
    </row>
    <row r="4023" spans="1:18" x14ac:dyDescent="0.25">
      <c r="A4023" t="s">
        <v>30</v>
      </c>
      <c r="B4023" t="s">
        <v>36</v>
      </c>
      <c r="C4023" t="s">
        <v>52</v>
      </c>
      <c r="D4023" t="s">
        <v>57</v>
      </c>
      <c r="E4023" s="1">
        <v>24</v>
      </c>
      <c r="F4023" t="str">
        <f t="shared" si="62"/>
        <v>Average Per Ton1-in-2September Monthly System Peak Day100% Cycling24</v>
      </c>
      <c r="G4023">
        <v>0.25160500000000002</v>
      </c>
      <c r="H4023">
        <v>0.2383374</v>
      </c>
      <c r="I4023">
        <v>72.726200000000006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9073</v>
      </c>
      <c r="P4023" t="s">
        <v>58</v>
      </c>
      <c r="Q4023" t="s">
        <v>60</v>
      </c>
      <c r="R4023" t="s">
        <v>71</v>
      </c>
    </row>
    <row r="4024" spans="1:18" x14ac:dyDescent="0.25">
      <c r="A4024" t="s">
        <v>28</v>
      </c>
      <c r="B4024" t="s">
        <v>36</v>
      </c>
      <c r="C4024" t="s">
        <v>52</v>
      </c>
      <c r="D4024" t="s">
        <v>57</v>
      </c>
      <c r="E4024" s="1">
        <v>24</v>
      </c>
      <c r="F4024" t="str">
        <f t="shared" si="62"/>
        <v>Average Per Premise1-in-2September Monthly System Peak Day100% Cycling24</v>
      </c>
      <c r="G4024">
        <v>1.1298049999999999</v>
      </c>
      <c r="H4024">
        <v>1.070228</v>
      </c>
      <c r="I4024">
        <v>72.726200000000006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9073</v>
      </c>
      <c r="P4024" t="s">
        <v>58</v>
      </c>
      <c r="Q4024" t="s">
        <v>60</v>
      </c>
      <c r="R4024" t="s">
        <v>71</v>
      </c>
    </row>
    <row r="4025" spans="1:18" x14ac:dyDescent="0.25">
      <c r="A4025" t="s">
        <v>29</v>
      </c>
      <c r="B4025" t="s">
        <v>36</v>
      </c>
      <c r="C4025" t="s">
        <v>52</v>
      </c>
      <c r="D4025" t="s">
        <v>57</v>
      </c>
      <c r="E4025" s="1">
        <v>24</v>
      </c>
      <c r="F4025" t="str">
        <f t="shared" si="62"/>
        <v>Average Per Device1-in-2September Monthly System Peak Day100% Cycling24</v>
      </c>
      <c r="G4025">
        <v>0.91442610000000002</v>
      </c>
      <c r="H4025">
        <v>0.8662067</v>
      </c>
      <c r="I4025">
        <v>72.726200000000006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9073</v>
      </c>
      <c r="P4025" t="s">
        <v>58</v>
      </c>
      <c r="Q4025" t="s">
        <v>60</v>
      </c>
      <c r="R4025" t="s">
        <v>71</v>
      </c>
    </row>
    <row r="4026" spans="1:18" x14ac:dyDescent="0.25">
      <c r="A4026" t="s">
        <v>43</v>
      </c>
      <c r="B4026" t="s">
        <v>36</v>
      </c>
      <c r="C4026" t="s">
        <v>52</v>
      </c>
      <c r="D4026" t="s">
        <v>57</v>
      </c>
      <c r="E4026" s="1">
        <v>24</v>
      </c>
      <c r="F4026" t="str">
        <f t="shared" si="62"/>
        <v>Aggregate1-in-2September Monthly System Peak Day100% Cycling24</v>
      </c>
      <c r="G4026">
        <v>10.250719999999999</v>
      </c>
      <c r="H4026">
        <v>9.7101769999999998</v>
      </c>
      <c r="I4026">
        <v>72.726200000000006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9073</v>
      </c>
      <c r="P4026" t="s">
        <v>58</v>
      </c>
      <c r="Q4026" t="s">
        <v>60</v>
      </c>
      <c r="R4026" t="s">
        <v>71</v>
      </c>
    </row>
    <row r="4027" spans="1:18" x14ac:dyDescent="0.25">
      <c r="A4027" t="s">
        <v>30</v>
      </c>
      <c r="B4027" t="s">
        <v>36</v>
      </c>
      <c r="C4027" t="s">
        <v>52</v>
      </c>
      <c r="D4027" t="s">
        <v>31</v>
      </c>
      <c r="E4027" s="1">
        <v>24</v>
      </c>
      <c r="F4027" t="str">
        <f t="shared" si="62"/>
        <v>Average Per Ton1-in-2September Monthly System Peak Day50% Cycling24</v>
      </c>
      <c r="G4027">
        <v>0.33634249999999999</v>
      </c>
      <c r="H4027">
        <v>0.32527250000000002</v>
      </c>
      <c r="I4027">
        <v>72.614000000000004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12598</v>
      </c>
      <c r="P4027" t="s">
        <v>58</v>
      </c>
      <c r="Q4027" t="s">
        <v>60</v>
      </c>
      <c r="R4027" t="s">
        <v>71</v>
      </c>
    </row>
    <row r="4028" spans="1:18" x14ac:dyDescent="0.25">
      <c r="A4028" t="s">
        <v>28</v>
      </c>
      <c r="B4028" t="s">
        <v>36</v>
      </c>
      <c r="C4028" t="s">
        <v>52</v>
      </c>
      <c r="D4028" t="s">
        <v>31</v>
      </c>
      <c r="E4028" s="1">
        <v>24</v>
      </c>
      <c r="F4028" t="str">
        <f t="shared" si="62"/>
        <v>Average Per Premise1-in-2September Monthly System Peak Day50% Cycling24</v>
      </c>
      <c r="G4028">
        <v>1.376207</v>
      </c>
      <c r="H4028">
        <v>1.330911</v>
      </c>
      <c r="I4028">
        <v>72.614000000000004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12598</v>
      </c>
      <c r="P4028" t="s">
        <v>58</v>
      </c>
      <c r="Q4028" t="s">
        <v>60</v>
      </c>
      <c r="R4028" t="s">
        <v>71</v>
      </c>
    </row>
    <row r="4029" spans="1:18" x14ac:dyDescent="0.25">
      <c r="A4029" t="s">
        <v>29</v>
      </c>
      <c r="B4029" t="s">
        <v>36</v>
      </c>
      <c r="C4029" t="s">
        <v>52</v>
      </c>
      <c r="D4029" t="s">
        <v>31</v>
      </c>
      <c r="E4029" s="1">
        <v>24</v>
      </c>
      <c r="F4029" t="str">
        <f t="shared" si="62"/>
        <v>Average Per Device1-in-2September Monthly System Peak Day50% Cycling24</v>
      </c>
      <c r="G4029">
        <v>1.1792579999999999</v>
      </c>
      <c r="H4029">
        <v>1.1404449999999999</v>
      </c>
      <c r="I4029">
        <v>72.614000000000004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12598</v>
      </c>
      <c r="P4029" t="s">
        <v>58</v>
      </c>
      <c r="Q4029" t="s">
        <v>60</v>
      </c>
      <c r="R4029" t="s">
        <v>71</v>
      </c>
    </row>
    <row r="4030" spans="1:18" x14ac:dyDescent="0.25">
      <c r="A4030" t="s">
        <v>43</v>
      </c>
      <c r="B4030" t="s">
        <v>36</v>
      </c>
      <c r="C4030" t="s">
        <v>52</v>
      </c>
      <c r="D4030" t="s">
        <v>31</v>
      </c>
      <c r="E4030" s="1">
        <v>24</v>
      </c>
      <c r="F4030" t="str">
        <f t="shared" si="62"/>
        <v>Aggregate1-in-2September Monthly System Peak Day50% Cycling24</v>
      </c>
      <c r="G4030">
        <v>17.33745</v>
      </c>
      <c r="H4030">
        <v>16.766819999999999</v>
      </c>
      <c r="I4030">
        <v>72.614000000000004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12598</v>
      </c>
      <c r="P4030" t="s">
        <v>58</v>
      </c>
      <c r="Q4030" t="s">
        <v>60</v>
      </c>
      <c r="R4030" t="s">
        <v>71</v>
      </c>
    </row>
    <row r="4031" spans="1:18" x14ac:dyDescent="0.25">
      <c r="A4031" t="s">
        <v>30</v>
      </c>
      <c r="B4031" t="s">
        <v>36</v>
      </c>
      <c r="C4031" t="s">
        <v>52</v>
      </c>
      <c r="D4031" t="s">
        <v>26</v>
      </c>
      <c r="E4031" s="1">
        <v>24</v>
      </c>
      <c r="F4031" t="str">
        <f t="shared" si="62"/>
        <v>Average Per Ton1-in-2September Monthly System Peak DayAll24</v>
      </c>
      <c r="G4031">
        <v>0.30086289999999999</v>
      </c>
      <c r="H4031">
        <v>0.28887279999999999</v>
      </c>
      <c r="I4031">
        <v>72.661000000000001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21671</v>
      </c>
      <c r="P4031" t="s">
        <v>58</v>
      </c>
      <c r="Q4031" t="s">
        <v>60</v>
      </c>
    </row>
    <row r="4032" spans="1:18" x14ac:dyDescent="0.25">
      <c r="A4032" t="s">
        <v>28</v>
      </c>
      <c r="B4032" t="s">
        <v>36</v>
      </c>
      <c r="C4032" t="s">
        <v>52</v>
      </c>
      <c r="D4032" t="s">
        <v>26</v>
      </c>
      <c r="E4032" s="1">
        <v>24</v>
      </c>
      <c r="F4032" t="str">
        <f t="shared" si="62"/>
        <v>Average Per Premise1-in-2September Monthly System Peak DayAll24</v>
      </c>
      <c r="G4032">
        <v>1.2812570000000001</v>
      </c>
      <c r="H4032">
        <v>1.2301960000000001</v>
      </c>
      <c r="I4032">
        <v>72.661000000000001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21671</v>
      </c>
      <c r="P4032" t="s">
        <v>58</v>
      </c>
      <c r="Q4032" t="s">
        <v>60</v>
      </c>
    </row>
    <row r="4033" spans="1:17" x14ac:dyDescent="0.25">
      <c r="A4033" t="s">
        <v>29</v>
      </c>
      <c r="B4033" t="s">
        <v>36</v>
      </c>
      <c r="C4033" t="s">
        <v>52</v>
      </c>
      <c r="D4033" t="s">
        <v>26</v>
      </c>
      <c r="E4033" s="1">
        <v>24</v>
      </c>
      <c r="F4033" t="str">
        <f t="shared" si="62"/>
        <v>Average Per Device1-in-2September Monthly System Peak DayAll24</v>
      </c>
      <c r="G4033">
        <v>1.071555</v>
      </c>
      <c r="H4033">
        <v>1.028851</v>
      </c>
      <c r="I4033">
        <v>72.661000000000001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21671</v>
      </c>
      <c r="P4033" t="s">
        <v>58</v>
      </c>
      <c r="Q4033" t="s">
        <v>60</v>
      </c>
    </row>
    <row r="4034" spans="1:17" x14ac:dyDescent="0.25">
      <c r="A4034" t="s">
        <v>43</v>
      </c>
      <c r="B4034" t="s">
        <v>36</v>
      </c>
      <c r="C4034" t="s">
        <v>52</v>
      </c>
      <c r="D4034" t="s">
        <v>26</v>
      </c>
      <c r="E4034" s="1">
        <v>24</v>
      </c>
      <c r="F4034" t="str">
        <f t="shared" si="62"/>
        <v>Aggregate1-in-2September Monthly System Peak DayAll24</v>
      </c>
      <c r="G4034">
        <v>27.76613</v>
      </c>
      <c r="H4034">
        <v>26.659579999999998</v>
      </c>
      <c r="I4034">
        <v>72.661000000000001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21671</v>
      </c>
      <c r="P4034" t="s">
        <v>58</v>
      </c>
      <c r="Q4034" t="s">
        <v>60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10" sqref="D10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10.140625" customWidth="1"/>
    <col min="4" max="4" width="24.8554687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5"/>
      <c r="B1" s="5"/>
      <c r="C1" s="5"/>
      <c r="D1" s="5"/>
      <c r="E1" s="5"/>
      <c r="F1" s="5"/>
      <c r="H1" s="5"/>
      <c r="I1" s="5"/>
      <c r="J1" s="5"/>
      <c r="K1" s="5"/>
    </row>
    <row r="2" spans="1:11" x14ac:dyDescent="0.25">
      <c r="A2" s="5" t="s">
        <v>50</v>
      </c>
      <c r="B2" s="6"/>
      <c r="C2" s="7"/>
      <c r="D2" s="7" t="s">
        <v>63</v>
      </c>
      <c r="E2" s="8"/>
      <c r="F2" s="5"/>
      <c r="H2" s="5"/>
      <c r="I2" s="5"/>
      <c r="J2" s="5"/>
      <c r="K2" s="5"/>
    </row>
    <row r="3" spans="1:11" x14ac:dyDescent="0.25">
      <c r="A3" s="2" t="s">
        <v>49</v>
      </c>
      <c r="B3" s="6"/>
      <c r="C3" s="7"/>
      <c r="D3" s="7" t="s">
        <v>64</v>
      </c>
      <c r="E3" s="5"/>
      <c r="F3" s="5"/>
      <c r="H3" s="5"/>
      <c r="I3" s="5"/>
      <c r="J3" s="5"/>
      <c r="K3" s="5"/>
    </row>
    <row r="4" spans="1:11" x14ac:dyDescent="0.25">
      <c r="A4" s="2" t="s">
        <v>48</v>
      </c>
      <c r="B4" s="6"/>
      <c r="C4" s="7"/>
      <c r="D4" s="66"/>
      <c r="E4" s="5"/>
      <c r="F4" s="5"/>
      <c r="H4" s="5"/>
      <c r="I4" s="5"/>
      <c r="J4" s="5"/>
      <c r="K4" s="5"/>
    </row>
    <row r="5" spans="1:11" x14ac:dyDescent="0.25">
      <c r="A5" s="2" t="s">
        <v>47</v>
      </c>
      <c r="B5" s="6"/>
      <c r="C5" s="7"/>
      <c r="D5" s="7"/>
      <c r="E5" s="5"/>
      <c r="F5" s="5"/>
      <c r="H5" s="5"/>
      <c r="I5" s="5"/>
      <c r="J5" s="5"/>
      <c r="K5" s="5"/>
    </row>
    <row r="6" spans="1:11" x14ac:dyDescent="0.25">
      <c r="A6" s="2" t="s">
        <v>37</v>
      </c>
      <c r="B6" s="6"/>
      <c r="C6" s="7"/>
      <c r="D6" s="7"/>
      <c r="E6" s="5"/>
      <c r="F6" s="5"/>
      <c r="H6" s="5"/>
      <c r="I6" s="5"/>
      <c r="J6" s="5"/>
      <c r="K6" s="5"/>
    </row>
    <row r="7" spans="1:11" x14ac:dyDescent="0.25">
      <c r="A7" s="2" t="s">
        <v>52</v>
      </c>
      <c r="B7" s="6"/>
      <c r="C7" s="7"/>
      <c r="D7" s="7"/>
      <c r="E7" s="5"/>
      <c r="F7" s="5"/>
      <c r="H7" s="5"/>
      <c r="I7" s="5"/>
      <c r="J7" s="5"/>
      <c r="K7" s="5"/>
    </row>
    <row r="8" spans="1:11" x14ac:dyDescent="0.25">
      <c r="A8" s="2" t="s">
        <v>51</v>
      </c>
      <c r="B8" s="6"/>
      <c r="C8" s="7"/>
      <c r="D8" s="7"/>
      <c r="E8" s="5"/>
      <c r="F8" s="5"/>
      <c r="H8" s="5"/>
      <c r="I8" s="5"/>
      <c r="J8" s="5"/>
      <c r="K8" s="5"/>
    </row>
    <row r="9" spans="1:11" x14ac:dyDescent="0.25">
      <c r="A9" s="2"/>
      <c r="B9" s="6"/>
      <c r="C9" s="7"/>
      <c r="D9" s="7"/>
      <c r="E9" s="5"/>
      <c r="F9" s="5"/>
      <c r="H9" s="5"/>
      <c r="I9" s="5"/>
      <c r="J9" s="5"/>
      <c r="K9" s="9"/>
    </row>
    <row r="10" spans="1:11" x14ac:dyDescent="0.25">
      <c r="A10" s="2" t="s">
        <v>36</v>
      </c>
      <c r="B10" s="5"/>
      <c r="C10" s="5"/>
      <c r="D10" s="5"/>
      <c r="E10" s="5"/>
      <c r="F10" s="5"/>
    </row>
    <row r="11" spans="1:11" x14ac:dyDescent="0.25">
      <c r="A11" s="5" t="s">
        <v>38</v>
      </c>
      <c r="B11" s="5"/>
      <c r="C11" s="5"/>
      <c r="D11" s="5"/>
      <c r="E11" s="5"/>
      <c r="F11" s="5"/>
    </row>
    <row r="12" spans="1:11" x14ac:dyDescent="0.25">
      <c r="A12" s="5"/>
      <c r="B12" s="5"/>
      <c r="C12" s="5"/>
      <c r="D12" s="5"/>
      <c r="E12" s="5"/>
      <c r="F12" s="5"/>
    </row>
    <row r="13" spans="1:11" x14ac:dyDescent="0.25">
      <c r="A13" s="1" t="s">
        <v>28</v>
      </c>
    </row>
    <row r="14" spans="1:11" x14ac:dyDescent="0.25">
      <c r="A14" s="1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1" t="s">
        <v>26</v>
      </c>
    </row>
    <row r="19" spans="1:1" x14ac:dyDescent="0.25">
      <c r="A19" s="1" t="s">
        <v>31</v>
      </c>
    </row>
    <row r="20" spans="1:1" x14ac:dyDescent="0.25">
      <c r="A20" s="1" t="s">
        <v>57</v>
      </c>
    </row>
    <row r="22" spans="1:1" x14ac:dyDescent="0.25">
      <c r="A22" s="13">
        <v>2016</v>
      </c>
    </row>
    <row r="23" spans="1:1" x14ac:dyDescent="0.25">
      <c r="A23" s="14">
        <f>A22+1</f>
        <v>2017</v>
      </c>
    </row>
    <row r="24" spans="1:1" x14ac:dyDescent="0.25">
      <c r="A24" s="14">
        <f t="shared" ref="A24:A32" si="0">A23+1</f>
        <v>2018</v>
      </c>
    </row>
    <row r="25" spans="1:1" x14ac:dyDescent="0.25">
      <c r="A25" s="14">
        <f t="shared" si="0"/>
        <v>2019</v>
      </c>
    </row>
    <row r="26" spans="1:1" x14ac:dyDescent="0.25">
      <c r="A26" s="14">
        <f t="shared" si="0"/>
        <v>2020</v>
      </c>
    </row>
    <row r="27" spans="1:1" x14ac:dyDescent="0.25">
      <c r="A27" s="14">
        <f t="shared" si="0"/>
        <v>2021</v>
      </c>
    </row>
    <row r="28" spans="1:1" x14ac:dyDescent="0.25">
      <c r="A28" s="14">
        <f t="shared" si="0"/>
        <v>2022</v>
      </c>
    </row>
    <row r="29" spans="1:1" x14ac:dyDescent="0.25">
      <c r="A29" s="14">
        <f t="shared" si="0"/>
        <v>2023</v>
      </c>
    </row>
    <row r="30" spans="1:1" x14ac:dyDescent="0.25">
      <c r="A30" s="14">
        <f t="shared" si="0"/>
        <v>2024</v>
      </c>
    </row>
    <row r="31" spans="1:1" x14ac:dyDescent="0.25">
      <c r="A31" s="14">
        <f t="shared" si="0"/>
        <v>2025</v>
      </c>
    </row>
    <row r="32" spans="1:1" x14ac:dyDescent="0.25">
      <c r="A32" s="14">
        <f t="shared" si="0"/>
        <v>2026</v>
      </c>
    </row>
    <row r="33" spans="1:1" x14ac:dyDescent="0.25">
      <c r="A3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Gai, Jennifer</cp:lastModifiedBy>
  <dcterms:created xsi:type="dcterms:W3CDTF">2011-10-10T22:52:04Z</dcterms:created>
  <dcterms:modified xsi:type="dcterms:W3CDTF">2016-03-27T21:44:23Z</dcterms:modified>
</cp:coreProperties>
</file>